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5/TFR_2025/"/>
    </mc:Choice>
  </mc:AlternateContent>
  <xr:revisionPtr revIDLastSave="60" documentId="13_ncr:1_{19D91B08-7DD9-429F-ABC6-2CB63792FEBA}" xr6:coauthVersionLast="47" xr6:coauthVersionMax="47" xr10:uidLastSave="{1DE8AFC0-3B93-4372-B431-4AFF781A0E4B}"/>
  <bookViews>
    <workbookView xWindow="-120" yWindow="-120" windowWidth="29040" windowHeight="1584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9" i="2" l="1"/>
  <c r="D299" i="2" s="1"/>
  <c r="C300" i="2"/>
  <c r="C301" i="2"/>
  <c r="C302" i="2"/>
  <c r="C303" i="2"/>
  <c r="C304" i="2"/>
  <c r="C305" i="2"/>
  <c r="C306" i="2"/>
  <c r="D306" i="2" s="1"/>
  <c r="C307" i="2"/>
  <c r="D307" i="2" s="1"/>
  <c r="C308" i="2"/>
  <c r="D308" i="2" s="1"/>
  <c r="C309" i="2"/>
  <c r="D309" i="2" s="1"/>
  <c r="C298" i="2"/>
  <c r="D298" i="2" s="1"/>
  <c r="D305" i="2"/>
  <c r="D304" i="2"/>
  <c r="D303" i="2"/>
  <c r="D302" i="2"/>
  <c r="D301" i="2"/>
  <c r="D300" i="2"/>
  <c r="C286" i="2"/>
  <c r="C287" i="2"/>
  <c r="D287" i="2" s="1"/>
  <c r="C288" i="2"/>
  <c r="D288" i="2" s="1"/>
  <c r="C289" i="2"/>
  <c r="D289" i="2" s="1"/>
  <c r="C290" i="2"/>
  <c r="C291" i="2"/>
  <c r="D291" i="2" s="1"/>
  <c r="C292" i="2"/>
  <c r="C293" i="2"/>
  <c r="C294" i="2"/>
  <c r="D294" i="2" s="1"/>
  <c r="C295" i="2"/>
  <c r="C296" i="2"/>
  <c r="D296" i="2" s="1"/>
  <c r="C285" i="2"/>
  <c r="D295" i="2"/>
  <c r="D293" i="2"/>
  <c r="D292" i="2"/>
  <c r="D290" i="2"/>
  <c r="D286" i="2"/>
  <c r="D285" i="2"/>
  <c r="C273" i="2"/>
  <c r="D273" i="2" s="1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72" i="2"/>
  <c r="D272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59" i="2"/>
  <c r="D259" i="2" s="1"/>
  <c r="C256" i="2"/>
  <c r="D256" i="2" s="1"/>
  <c r="C255" i="2"/>
  <c r="D255" i="2" s="1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74" i="2" l="1"/>
  <c r="G274" i="2" s="1"/>
  <c r="E287" i="2"/>
  <c r="E267" i="2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87" i="2" l="1"/>
  <c r="G287" i="2" s="1"/>
  <c r="E300" i="2"/>
  <c r="F300" i="2" s="1"/>
  <c r="G300" i="2" s="1"/>
  <c r="F269" i="2"/>
  <c r="G269" i="2" s="1"/>
  <c r="E282" i="2"/>
  <c r="F267" i="2"/>
  <c r="G267" i="2" s="1"/>
  <c r="E280" i="2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80" i="2" l="1"/>
  <c r="G280" i="2" s="1"/>
  <c r="E293" i="2"/>
  <c r="F282" i="2"/>
  <c r="G282" i="2" s="1"/>
  <c r="E295" i="2"/>
  <c r="F268" i="2"/>
  <c r="G268" i="2" s="1"/>
  <c r="E281" i="2"/>
  <c r="F265" i="2"/>
  <c r="G265" i="2" s="1"/>
  <c r="E278" i="2"/>
  <c r="F263" i="2"/>
  <c r="G263" i="2" s="1"/>
  <c r="E276" i="2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95" i="2" l="1"/>
  <c r="G295" i="2" s="1"/>
  <c r="E308" i="2"/>
  <c r="F308" i="2" s="1"/>
  <c r="G308" i="2" s="1"/>
  <c r="F293" i="2"/>
  <c r="G293" i="2" s="1"/>
  <c r="E306" i="2"/>
  <c r="F306" i="2" s="1"/>
  <c r="G306" i="2" s="1"/>
  <c r="F278" i="2"/>
  <c r="G278" i="2" s="1"/>
  <c r="E291" i="2"/>
  <c r="F281" i="2"/>
  <c r="G281" i="2" s="1"/>
  <c r="E294" i="2"/>
  <c r="F276" i="2"/>
  <c r="G276" i="2" s="1"/>
  <c r="E289" i="2"/>
  <c r="F262" i="2"/>
  <c r="G262" i="2" s="1"/>
  <c r="E275" i="2"/>
  <c r="F259" i="2"/>
  <c r="G259" i="2" s="1"/>
  <c r="E272" i="2"/>
  <c r="F270" i="2"/>
  <c r="G270" i="2" s="1"/>
  <c r="E283" i="2"/>
  <c r="F260" i="2"/>
  <c r="G260" i="2" s="1"/>
  <c r="E273" i="2"/>
  <c r="F266" i="2"/>
  <c r="G266" i="2" s="1"/>
  <c r="E279" i="2"/>
  <c r="F264" i="2"/>
  <c r="G264" i="2" s="1"/>
  <c r="E277" i="2"/>
  <c r="F294" i="2" l="1"/>
  <c r="G294" i="2" s="1"/>
  <c r="E307" i="2"/>
  <c r="F307" i="2" s="1"/>
  <c r="G307" i="2" s="1"/>
  <c r="F291" i="2"/>
  <c r="G291" i="2" s="1"/>
  <c r="E304" i="2"/>
  <c r="F304" i="2" s="1"/>
  <c r="G304" i="2" s="1"/>
  <c r="F289" i="2"/>
  <c r="G289" i="2" s="1"/>
  <c r="E302" i="2"/>
  <c r="F302" i="2" s="1"/>
  <c r="G302" i="2" s="1"/>
  <c r="F275" i="2"/>
  <c r="G275" i="2" s="1"/>
  <c r="E288" i="2"/>
  <c r="F283" i="2"/>
  <c r="G283" i="2" s="1"/>
  <c r="E296" i="2"/>
  <c r="F279" i="2"/>
  <c r="G279" i="2" s="1"/>
  <c r="E292" i="2"/>
  <c r="F273" i="2"/>
  <c r="G273" i="2" s="1"/>
  <c r="E286" i="2"/>
  <c r="F272" i="2"/>
  <c r="G272" i="2" s="1"/>
  <c r="E285" i="2"/>
  <c r="F277" i="2"/>
  <c r="G277" i="2" s="1"/>
  <c r="E290" i="2"/>
  <c r="F285" i="2" l="1"/>
  <c r="G285" i="2" s="1"/>
  <c r="E298" i="2"/>
  <c r="F298" i="2" s="1"/>
  <c r="G298" i="2" s="1"/>
  <c r="F288" i="2"/>
  <c r="G288" i="2" s="1"/>
  <c r="E301" i="2"/>
  <c r="F301" i="2" s="1"/>
  <c r="G301" i="2" s="1"/>
  <c r="F286" i="2"/>
  <c r="G286" i="2" s="1"/>
  <c r="E299" i="2"/>
  <c r="F299" i="2" s="1"/>
  <c r="G299" i="2" s="1"/>
  <c r="F292" i="2"/>
  <c r="G292" i="2" s="1"/>
  <c r="E305" i="2"/>
  <c r="F305" i="2" s="1"/>
  <c r="G305" i="2" s="1"/>
  <c r="F290" i="2"/>
  <c r="G290" i="2" s="1"/>
  <c r="E303" i="2"/>
  <c r="F303" i="2" s="1"/>
  <c r="G303" i="2" s="1"/>
  <c r="F296" i="2"/>
  <c r="G296" i="2" s="1"/>
  <c r="E309" i="2"/>
  <c r="F309" i="2" s="1"/>
  <c r="G309" i="2" s="1"/>
</calcChain>
</file>

<file path=xl/sharedStrings.xml><?xml version="1.0" encoding="utf-8"?>
<sst xmlns="http://schemas.openxmlformats.org/spreadsheetml/2006/main" count="322" uniqueCount="59">
  <si>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</si>
  <si>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</si>
  <si>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</si>
  <si>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</si>
  <si>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</si>
  <si>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</si>
  <si>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</si>
  <si>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</si>
  <si>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</si>
  <si>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</si>
  <si>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</si>
  <si>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</si>
  <si>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</si>
  <si>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</si>
  <si>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</si>
  <si>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</si>
  <si>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</si>
  <si>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</si>
  <si>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</si>
  <si>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</si>
  <si>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</si>
  <si>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</si>
  <si>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</si>
  <si>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</si>
  <si>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</si>
  <si>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</si>
  <si>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</si>
  <si>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</si>
  <si>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</si>
  <si>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</si>
  <si>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</si>
  <si>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</si>
  <si>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</si>
  <si>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</si>
  <si>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</si>
  <si>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</si>
  <si>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</si>
  <si>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</si>
  <si>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</si>
  <si>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</si>
  <si>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</si>
  <si>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</si>
  <si>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</si>
  <si>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</si>
  <si>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</si>
  <si>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</si>
  <si>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</si>
  <si>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</si>
  <si>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</si>
  <si>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</si>
  <si>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</si>
  <si>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</si>
  <si>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</si>
  <si>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</si>
  <si>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2022 - Da computare su quanto risultava accantonato al 31 dicembre 2021 a titolo di TFR</t>
  </si>
  <si>
    <t>2023 - Da computare su quanto risultava accantonato al 31 dicembre 2022 a titolo di TFR</t>
  </si>
  <si>
    <t>2024 - Da computare su quanto risultava accantonato al 31 dicembre 2023 a titolo di TFR</t>
  </si>
  <si>
    <t>2025 - Da computare su quanto risultava accantonato al 31 dicembre 2024 a titolo di TFR</t>
  </si>
  <si>
    <t>(*) Il coefficiente della colonna e) consente di determinare il solo importo della rivalutazione; quindi, a gennaio 2022 la percentuale da applicare per la rivalutazione del TFR maturato al 31.12.2021 è pari a 1,184322%. 
(**) Il coefficiente della colonna f) consente di determinare il montante, cioè capitale e rivalutazione; in tal caso, l'intero ammontare (TFR+rivalutazione) si ottiene moltiplicando  il TFR maturato per il coefficiente utile per la rivalutazione, pari a 1,01184322.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</si>
</sst>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9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  <font>
      <sz val="8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6" fontId="8" fillId="0" borderId="3" xfId="0" applyNumberFormat="1" applyFont="1" applyBorder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318"/>
  <sheetViews>
    <sheetView tabSelected="1" workbookViewId="0">
      <pane ySplit="5" topLeftCell="A293" activePane="bottomLeft" state="frozen"/>
      <selection pane="bottomLeft" activeCell="B300" sqref="B300:G300"/>
    </sheetView>
  </sheetViews>
  <sheetFormatPr defaultColWidth="8.85546875" defaultRowHeight="12.75" x14ac:dyDescent="0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 x14ac:dyDescent="0.3">
      <c r="A1" s="59" t="s">
        <v>20</v>
      </c>
      <c r="B1" s="60"/>
      <c r="C1" s="60"/>
      <c r="D1" s="60"/>
      <c r="E1" s="60"/>
      <c r="F1" s="60"/>
      <c r="G1" s="61"/>
    </row>
    <row r="2" spans="1:10" ht="51" customHeight="1" x14ac:dyDescent="0.25">
      <c r="A2" s="43" t="s">
        <v>0</v>
      </c>
      <c r="B2" s="62" t="s">
        <v>49</v>
      </c>
      <c r="C2" s="63"/>
      <c r="D2" s="64" t="s">
        <v>21</v>
      </c>
      <c r="E2" s="65"/>
      <c r="F2" s="65"/>
      <c r="G2" s="66"/>
    </row>
    <row r="3" spans="1:10" ht="18" customHeight="1" x14ac:dyDescent="0.25">
      <c r="A3" s="44"/>
      <c r="B3" s="45" t="s">
        <v>28</v>
      </c>
      <c r="C3" s="47" t="s">
        <v>48</v>
      </c>
      <c r="D3" s="45" t="s">
        <v>46</v>
      </c>
      <c r="E3" s="49" t="s">
        <v>47</v>
      </c>
      <c r="F3" s="67" t="s">
        <v>22</v>
      </c>
      <c r="G3" s="68"/>
    </row>
    <row r="4" spans="1:10" ht="70.5" customHeight="1" x14ac:dyDescent="0.25">
      <c r="A4" s="44"/>
      <c r="B4" s="46"/>
      <c r="C4" s="48"/>
      <c r="D4" s="46"/>
      <c r="E4" s="50"/>
      <c r="F4" s="2" t="s">
        <v>53</v>
      </c>
      <c r="G4" s="3" t="s">
        <v>52</v>
      </c>
    </row>
    <row r="5" spans="1:10" ht="18" customHeight="1" x14ac:dyDescent="0.25">
      <c r="A5" s="44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25">
      <c r="A6" s="51" t="s">
        <v>23</v>
      </c>
      <c r="B6" s="52"/>
      <c r="C6" s="52"/>
      <c r="D6" s="52"/>
      <c r="E6" s="52"/>
      <c r="F6" s="52"/>
      <c r="G6" s="53"/>
    </row>
    <row r="7" spans="1:10" ht="13.5" customHeight="1" x14ac:dyDescent="0.25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25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25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25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25">
      <c r="A11" s="39" t="s">
        <v>45</v>
      </c>
      <c r="B11" s="40"/>
      <c r="C11" s="40"/>
      <c r="D11" s="40"/>
      <c r="E11" s="40"/>
      <c r="F11" s="40"/>
      <c r="G11" s="41"/>
    </row>
    <row r="12" spans="1:10" ht="13.5" customHeight="1" x14ac:dyDescent="0.25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25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25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25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25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25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25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25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25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25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25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25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25">
      <c r="A24" s="39" t="s">
        <v>44</v>
      </c>
      <c r="B24" s="40"/>
      <c r="C24" s="40"/>
      <c r="D24" s="40"/>
      <c r="E24" s="40"/>
      <c r="F24" s="40"/>
      <c r="G24" s="41"/>
    </row>
    <row r="25" spans="1:10" ht="13.5" customHeight="1" x14ac:dyDescent="0.25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25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25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25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25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25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25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25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25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25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25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25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25">
      <c r="A37" s="56" t="s">
        <v>43</v>
      </c>
      <c r="B37" s="69"/>
      <c r="C37" s="69"/>
      <c r="D37" s="69"/>
      <c r="E37" s="69"/>
      <c r="F37" s="69"/>
      <c r="G37" s="70"/>
    </row>
    <row r="38" spans="1:7" ht="13.5" customHeight="1" x14ac:dyDescent="0.25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25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25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25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25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25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25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25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25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25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25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25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25">
      <c r="A50" s="56" t="s">
        <v>42</v>
      </c>
      <c r="B50" s="57"/>
      <c r="C50" s="57"/>
      <c r="D50" s="57"/>
      <c r="E50" s="57"/>
      <c r="F50" s="57"/>
      <c r="G50" s="58"/>
    </row>
    <row r="51" spans="1:7" ht="13.5" customHeight="1" x14ac:dyDescent="0.25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25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25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25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25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25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25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25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25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25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25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25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25">
      <c r="A63" s="39" t="s">
        <v>41</v>
      </c>
      <c r="B63" s="54"/>
      <c r="C63" s="54"/>
      <c r="D63" s="54"/>
      <c r="E63" s="54"/>
      <c r="F63" s="54"/>
      <c r="G63" s="55"/>
    </row>
    <row r="64" spans="1:7" ht="13.5" customHeight="1" x14ac:dyDescent="0.25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25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25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25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25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25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25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25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25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25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25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25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25">
      <c r="A76" s="56" t="s">
        <v>40</v>
      </c>
      <c r="B76" s="57"/>
      <c r="C76" s="57"/>
      <c r="D76" s="57"/>
      <c r="E76" s="57"/>
      <c r="F76" s="57"/>
      <c r="G76" s="58"/>
    </row>
    <row r="77" spans="1:9" ht="13.5" customHeight="1" x14ac:dyDescent="0.3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25">
      <c r="A89" s="56" t="s">
        <v>39</v>
      </c>
      <c r="B89" s="57"/>
      <c r="C89" s="57"/>
      <c r="D89" s="57"/>
      <c r="E89" s="57"/>
      <c r="F89" s="57"/>
      <c r="G89" s="58"/>
    </row>
    <row r="90" spans="1:9" ht="13.5" customHeight="1" x14ac:dyDescent="0.3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25">
      <c r="A102" s="56" t="s">
        <v>38</v>
      </c>
      <c r="B102" s="57"/>
      <c r="C102" s="57"/>
      <c r="D102" s="57"/>
      <c r="E102" s="57"/>
      <c r="F102" s="57"/>
      <c r="G102" s="58"/>
    </row>
    <row r="103" spans="1:9" ht="13.5" customHeight="1" x14ac:dyDescent="0.3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25">
      <c r="A115" s="56" t="s">
        <v>37</v>
      </c>
      <c r="B115" s="57"/>
      <c r="C115" s="57"/>
      <c r="D115" s="57"/>
      <c r="E115" s="57"/>
      <c r="F115" s="57"/>
      <c r="G115" s="58"/>
    </row>
    <row r="116" spans="1:256" ht="13.5" customHeight="1" x14ac:dyDescent="0.3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25">
      <c r="A128" s="56" t="s">
        <v>36</v>
      </c>
      <c r="B128" s="57"/>
      <c r="C128" s="57"/>
      <c r="D128" s="57"/>
      <c r="E128" s="57"/>
      <c r="F128" s="57"/>
      <c r="G128" s="58"/>
    </row>
    <row r="129" spans="1:256" ht="13.5" customHeight="1" x14ac:dyDescent="0.3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25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25">
      <c r="A141" s="56" t="s">
        <v>35</v>
      </c>
      <c r="B141" s="57"/>
      <c r="C141" s="57"/>
      <c r="D141" s="57"/>
      <c r="E141" s="57"/>
      <c r="F141" s="57"/>
      <c r="G141" s="58"/>
    </row>
    <row r="142" spans="1:256" ht="13.5" customHeight="1" x14ac:dyDescent="0.25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25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25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25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25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25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25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25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25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25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25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25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25">
      <c r="A154" s="56" t="s">
        <v>34</v>
      </c>
      <c r="B154" s="57"/>
      <c r="C154" s="57"/>
      <c r="D154" s="57"/>
      <c r="E154" s="57"/>
      <c r="F154" s="57"/>
      <c r="G154" s="58"/>
    </row>
    <row r="155" spans="1:7" ht="13.5" customHeight="1" x14ac:dyDescent="0.25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25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25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25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25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25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25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25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25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25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25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25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25">
      <c r="A167" s="39" t="s">
        <v>33</v>
      </c>
      <c r="B167" s="54"/>
      <c r="C167" s="54"/>
      <c r="D167" s="54"/>
      <c r="E167" s="54"/>
      <c r="F167" s="54"/>
      <c r="G167" s="55"/>
      <c r="I167" s="20"/>
    </row>
    <row r="168" spans="1:9" ht="13.5" customHeight="1" x14ac:dyDescent="0.25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25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25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25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25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25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25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25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25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25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25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25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25">
      <c r="A180" s="39" t="s">
        <v>32</v>
      </c>
      <c r="B180" s="54"/>
      <c r="C180" s="54"/>
      <c r="D180" s="54"/>
      <c r="E180" s="54"/>
      <c r="F180" s="54"/>
      <c r="G180" s="55"/>
    </row>
    <row r="181" spans="1:9" ht="13.5" customHeight="1" x14ac:dyDescent="0.25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25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25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25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25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25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25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25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25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25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25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25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25">
      <c r="A193" s="39" t="s">
        <v>31</v>
      </c>
      <c r="B193" s="54"/>
      <c r="C193" s="54"/>
      <c r="D193" s="54"/>
      <c r="E193" s="54"/>
      <c r="F193" s="54"/>
      <c r="G193" s="55"/>
    </row>
    <row r="194" spans="1:7" ht="13.5" customHeight="1" x14ac:dyDescent="0.25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25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25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25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25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25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25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25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25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25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25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25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25">
      <c r="A206" s="39" t="s">
        <v>30</v>
      </c>
      <c r="B206" s="54"/>
      <c r="C206" s="54"/>
      <c r="D206" s="54"/>
      <c r="E206" s="54"/>
      <c r="F206" s="54"/>
      <c r="G206" s="55"/>
    </row>
    <row r="207" spans="1:7" ht="13.5" customHeight="1" x14ac:dyDescent="0.25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25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25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25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25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25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25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25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25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25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25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25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25">
      <c r="A219" s="39" t="s">
        <v>29</v>
      </c>
      <c r="B219" s="54"/>
      <c r="C219" s="54"/>
      <c r="D219" s="54"/>
      <c r="E219" s="54"/>
      <c r="F219" s="54"/>
      <c r="G219" s="55"/>
    </row>
    <row r="220" spans="1:12" ht="13.5" customHeight="1" x14ac:dyDescent="0.25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25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25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25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25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25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25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25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25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25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25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25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25">
      <c r="A232" s="39" t="s">
        <v>50</v>
      </c>
      <c r="B232" s="54"/>
      <c r="C232" s="54"/>
      <c r="D232" s="54"/>
      <c r="E232" s="54"/>
      <c r="F232" s="54"/>
      <c r="G232" s="55"/>
    </row>
    <row r="233" spans="1:7" ht="13.5" customHeight="1" x14ac:dyDescent="0.25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25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25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25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25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25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25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25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25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25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25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25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25">
      <c r="A245" s="39" t="s">
        <v>51</v>
      </c>
      <c r="B245" s="54"/>
      <c r="C245" s="54"/>
      <c r="D245" s="54"/>
      <c r="E245" s="54"/>
      <c r="F245" s="54"/>
      <c r="G245" s="55"/>
    </row>
    <row r="246" spans="1:7" ht="13.5" customHeight="1" x14ac:dyDescent="0.25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25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25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25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25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25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25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25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25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25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25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25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25">
      <c r="A258" s="39" t="s">
        <v>54</v>
      </c>
      <c r="B258" s="40"/>
      <c r="C258" s="40"/>
      <c r="D258" s="40"/>
      <c r="E258" s="40"/>
      <c r="F258" s="40"/>
      <c r="G258" s="41"/>
    </row>
    <row r="259" spans="1:7" ht="13.5" customHeight="1" x14ac:dyDescent="0.25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25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25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25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25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25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25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25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25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25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25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25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25">
      <c r="A271" s="39" t="s">
        <v>55</v>
      </c>
      <c r="B271" s="40"/>
      <c r="C271" s="40"/>
      <c r="D271" s="40"/>
      <c r="E271" s="40"/>
      <c r="F271" s="40"/>
      <c r="G271" s="41"/>
    </row>
    <row r="272" spans="1:7" ht="13.5" customHeight="1" x14ac:dyDescent="0.25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7" ht="13.5" customHeight="1" x14ac:dyDescent="0.25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7" ht="13.5" customHeight="1" x14ac:dyDescent="0.25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7" ht="13.5" customHeight="1" x14ac:dyDescent="0.25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7" ht="13.5" customHeight="1" x14ac:dyDescent="0.25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7" ht="13.5" customHeight="1" x14ac:dyDescent="0.25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7" ht="13.5" customHeight="1" x14ac:dyDescent="0.25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7" ht="13.5" customHeight="1" x14ac:dyDescent="0.25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7" ht="13.5" customHeight="1" x14ac:dyDescent="0.25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7" ht="13.5" customHeight="1" x14ac:dyDescent="0.25">
      <c r="A281" s="29" t="s">
        <v>12</v>
      </c>
      <c r="B281" s="13">
        <v>119.2</v>
      </c>
      <c r="C281" s="12">
        <f t="shared" si="107"/>
        <v>0.84602368866328881</v>
      </c>
      <c r="D281" s="11">
        <f t="shared" si="108"/>
        <v>0.63451776649746661</v>
      </c>
      <c r="E281" s="1">
        <f t="shared" si="110"/>
        <v>1.25</v>
      </c>
      <c r="F281" s="11">
        <f t="shared" si="109"/>
        <v>1.8845177664974666</v>
      </c>
      <c r="G281" s="12">
        <f t="shared" si="106"/>
        <v>1.0188451776649747</v>
      </c>
    </row>
    <row r="282" spans="1:7" ht="13.5" customHeight="1" x14ac:dyDescent="0.25">
      <c r="A282" s="29" t="s">
        <v>13</v>
      </c>
      <c r="B282" s="13">
        <v>118.7</v>
      </c>
      <c r="C282" s="12">
        <f t="shared" si="107"/>
        <v>0.4230118443316444</v>
      </c>
      <c r="D282" s="11">
        <f t="shared" si="108"/>
        <v>0.3172588832487333</v>
      </c>
      <c r="E282" s="1">
        <f t="shared" si="110"/>
        <v>1.375</v>
      </c>
      <c r="F282" s="11">
        <f t="shared" si="109"/>
        <v>1.6922588832487333</v>
      </c>
      <c r="G282" s="12">
        <f t="shared" si="106"/>
        <v>1.0169225888324873</v>
      </c>
    </row>
    <row r="283" spans="1:7" ht="13.5" customHeight="1" x14ac:dyDescent="0.25">
      <c r="A283" s="29" t="s">
        <v>2</v>
      </c>
      <c r="B283" s="15">
        <v>118.9</v>
      </c>
      <c r="C283" s="12">
        <f t="shared" si="107"/>
        <v>0.59221658206429773</v>
      </c>
      <c r="D283" s="11">
        <f t="shared" si="108"/>
        <v>0.44416243654822329</v>
      </c>
      <c r="E283" s="1">
        <f t="shared" si="110"/>
        <v>1.5</v>
      </c>
      <c r="F283" s="11">
        <f t="shared" si="109"/>
        <v>1.9441624365482233</v>
      </c>
      <c r="G283" s="12">
        <f t="shared" si="106"/>
        <v>1.0194416243654822</v>
      </c>
    </row>
    <row r="284" spans="1:7" ht="13.5" customHeight="1" x14ac:dyDescent="0.25">
      <c r="A284" s="39" t="s">
        <v>56</v>
      </c>
      <c r="B284" s="40"/>
      <c r="C284" s="40"/>
      <c r="D284" s="40"/>
      <c r="E284" s="40"/>
      <c r="F284" s="40"/>
      <c r="G284" s="41"/>
    </row>
    <row r="285" spans="1:7" ht="13.5" customHeight="1" x14ac:dyDescent="0.25">
      <c r="A285" s="29" t="s">
        <v>4</v>
      </c>
      <c r="B285" s="13">
        <v>119.3</v>
      </c>
      <c r="C285" s="12">
        <f>((B285/$B$283)-1)*100</f>
        <v>0.3364171572750152</v>
      </c>
      <c r="D285" s="11">
        <f>0.75*C285</f>
        <v>0.2523128679562614</v>
      </c>
      <c r="E285" s="1">
        <f>+E272</f>
        <v>0.125</v>
      </c>
      <c r="F285" s="11">
        <f>+D285+E285</f>
        <v>0.3773128679562614</v>
      </c>
      <c r="G285" s="12">
        <f t="shared" ref="G285:G296" si="111">1+F285/100</f>
        <v>1.0037731286795626</v>
      </c>
    </row>
    <row r="286" spans="1:7" ht="13.5" customHeight="1" x14ac:dyDescent="0.25">
      <c r="A286" s="29" t="s">
        <v>5</v>
      </c>
      <c r="B286" s="13">
        <v>119.3</v>
      </c>
      <c r="C286" s="12">
        <f t="shared" ref="C286:C296" si="112">((B286/$B$283)-1)*100</f>
        <v>0.3364171572750152</v>
      </c>
      <c r="D286" s="11">
        <f t="shared" ref="D286:D287" si="113">0.75*C286</f>
        <v>0.2523128679562614</v>
      </c>
      <c r="E286" s="1">
        <f>+E273</f>
        <v>0.25</v>
      </c>
      <c r="F286" s="11">
        <f t="shared" ref="F286:F296" si="114">+D286+E286</f>
        <v>0.5023128679562614</v>
      </c>
      <c r="G286" s="12">
        <f t="shared" si="111"/>
        <v>1.0050231286795626</v>
      </c>
    </row>
    <row r="287" spans="1:7" ht="13.5" customHeight="1" x14ac:dyDescent="0.25">
      <c r="A287" s="29" t="s">
        <v>6</v>
      </c>
      <c r="B287" s="13">
        <v>119.4</v>
      </c>
      <c r="C287" s="12">
        <f t="shared" si="112"/>
        <v>0.420521446593769</v>
      </c>
      <c r="D287" s="11">
        <f t="shared" si="113"/>
        <v>0.31539108494532675</v>
      </c>
      <c r="E287" s="1">
        <f t="shared" ref="E287:E296" si="115">+E274</f>
        <v>0.375</v>
      </c>
      <c r="F287" s="11">
        <f t="shared" si="114"/>
        <v>0.69039108494532675</v>
      </c>
      <c r="G287" s="12">
        <f t="shared" si="111"/>
        <v>1.0069039108494533</v>
      </c>
    </row>
    <row r="288" spans="1:7" ht="13.5" customHeight="1" x14ac:dyDescent="0.25">
      <c r="A288" s="29" t="s">
        <v>7</v>
      </c>
      <c r="B288" s="13">
        <v>119.3</v>
      </c>
      <c r="C288" s="12">
        <f t="shared" si="112"/>
        <v>0.3364171572750152</v>
      </c>
      <c r="D288" s="11">
        <f t="shared" ref="D288:D296" si="116">0.75*C288</f>
        <v>0.2523128679562614</v>
      </c>
      <c r="E288" s="1">
        <f t="shared" si="115"/>
        <v>0.5</v>
      </c>
      <c r="F288" s="11">
        <f t="shared" si="114"/>
        <v>0.7523128679562614</v>
      </c>
      <c r="G288" s="12">
        <f t="shared" si="111"/>
        <v>1.0075231286795625</v>
      </c>
    </row>
    <row r="289" spans="1:7" ht="13.5" customHeight="1" x14ac:dyDescent="0.25">
      <c r="A289" s="29" t="s">
        <v>1</v>
      </c>
      <c r="B289" s="13">
        <v>119.5</v>
      </c>
      <c r="C289" s="12">
        <f t="shared" si="112"/>
        <v>0.5046257359125228</v>
      </c>
      <c r="D289" s="11">
        <f t="shared" si="116"/>
        <v>0.3784693019343921</v>
      </c>
      <c r="E289" s="1">
        <f t="shared" si="115"/>
        <v>0.625</v>
      </c>
      <c r="F289" s="11">
        <f t="shared" si="114"/>
        <v>1.0034693019343921</v>
      </c>
      <c r="G289" s="12">
        <f t="shared" si="111"/>
        <v>1.010034693019344</v>
      </c>
    </row>
    <row r="290" spans="1:7" ht="13.5" customHeight="1" x14ac:dyDescent="0.25">
      <c r="A290" s="29" t="s">
        <v>8</v>
      </c>
      <c r="B290" s="13">
        <v>119.5</v>
      </c>
      <c r="C290" s="12">
        <f t="shared" si="112"/>
        <v>0.5046257359125228</v>
      </c>
      <c r="D290" s="11">
        <f t="shared" si="116"/>
        <v>0.3784693019343921</v>
      </c>
      <c r="E290" s="1">
        <f t="shared" si="115"/>
        <v>0.75</v>
      </c>
      <c r="F290" s="11">
        <f t="shared" si="114"/>
        <v>1.1284693019343921</v>
      </c>
      <c r="G290" s="12">
        <f t="shared" si="111"/>
        <v>1.011284693019344</v>
      </c>
    </row>
    <row r="291" spans="1:7" ht="13.5" customHeight="1" x14ac:dyDescent="0.25">
      <c r="A291" s="29" t="s">
        <v>9</v>
      </c>
      <c r="B291" s="13">
        <v>120</v>
      </c>
      <c r="C291" s="12">
        <f t="shared" si="112"/>
        <v>0.925147182506314</v>
      </c>
      <c r="D291" s="11">
        <f t="shared" si="116"/>
        <v>0.6938603868797355</v>
      </c>
      <c r="E291" s="1">
        <f t="shared" si="115"/>
        <v>0.875</v>
      </c>
      <c r="F291" s="11">
        <f t="shared" si="114"/>
        <v>1.5688603868797355</v>
      </c>
      <c r="G291" s="12">
        <f t="shared" si="111"/>
        <v>1.0156886038687973</v>
      </c>
    </row>
    <row r="292" spans="1:7" ht="13.5" customHeight="1" x14ac:dyDescent="0.25">
      <c r="A292" s="29" t="s">
        <v>10</v>
      </c>
      <c r="B292" s="13">
        <v>120.1</v>
      </c>
      <c r="C292" s="12">
        <f t="shared" si="112"/>
        <v>1.0092514718250456</v>
      </c>
      <c r="D292" s="11">
        <f t="shared" si="116"/>
        <v>0.7569386038687842</v>
      </c>
      <c r="E292" s="1">
        <f t="shared" si="115"/>
        <v>1</v>
      </c>
      <c r="F292" s="11">
        <f t="shared" si="114"/>
        <v>1.7569386038687842</v>
      </c>
      <c r="G292" s="12">
        <f t="shared" si="111"/>
        <v>1.0175693860386879</v>
      </c>
    </row>
    <row r="293" spans="1:7" ht="13.5" customHeight="1" x14ac:dyDescent="0.25">
      <c r="A293" s="29" t="s">
        <v>11</v>
      </c>
      <c r="B293" s="13">
        <v>120</v>
      </c>
      <c r="C293" s="12">
        <f t="shared" si="112"/>
        <v>0.925147182506314</v>
      </c>
      <c r="D293" s="11">
        <f t="shared" si="116"/>
        <v>0.6938603868797355</v>
      </c>
      <c r="E293" s="1">
        <f t="shared" si="115"/>
        <v>1.125</v>
      </c>
      <c r="F293" s="11">
        <f t="shared" si="114"/>
        <v>1.8188603868797355</v>
      </c>
      <c r="G293" s="12">
        <f t="shared" si="111"/>
        <v>1.0181886038687973</v>
      </c>
    </row>
    <row r="294" spans="1:7" ht="13.5" customHeight="1" x14ac:dyDescent="0.25">
      <c r="A294" s="29" t="s">
        <v>12</v>
      </c>
      <c r="B294" s="13">
        <v>120.1</v>
      </c>
      <c r="C294" s="12">
        <f t="shared" si="112"/>
        <v>1.0092514718250456</v>
      </c>
      <c r="D294" s="11">
        <f t="shared" si="116"/>
        <v>0.7569386038687842</v>
      </c>
      <c r="E294" s="1">
        <f t="shared" si="115"/>
        <v>1.25</v>
      </c>
      <c r="F294" s="11">
        <f t="shared" si="114"/>
        <v>2.0069386038687842</v>
      </c>
      <c r="G294" s="12">
        <f t="shared" si="111"/>
        <v>1.0200693860386878</v>
      </c>
    </row>
    <row r="295" spans="1:7" ht="13.5" customHeight="1" x14ac:dyDescent="0.25">
      <c r="A295" s="29" t="s">
        <v>13</v>
      </c>
      <c r="B295" s="13">
        <v>120.1</v>
      </c>
      <c r="C295" s="12">
        <f t="shared" si="112"/>
        <v>1.0092514718250456</v>
      </c>
      <c r="D295" s="11">
        <f t="shared" si="116"/>
        <v>0.7569386038687842</v>
      </c>
      <c r="E295" s="1">
        <f t="shared" si="115"/>
        <v>1.375</v>
      </c>
      <c r="F295" s="11">
        <f t="shared" si="114"/>
        <v>2.1319386038687842</v>
      </c>
      <c r="G295" s="12">
        <f t="shared" si="111"/>
        <v>1.0213193860386878</v>
      </c>
    </row>
    <row r="296" spans="1:7" ht="13.5" customHeight="1" x14ac:dyDescent="0.25">
      <c r="A296" s="29" t="s">
        <v>2</v>
      </c>
      <c r="B296" s="15">
        <v>120.2</v>
      </c>
      <c r="C296" s="12">
        <f t="shared" si="112"/>
        <v>1.0933557611438216</v>
      </c>
      <c r="D296" s="11">
        <f t="shared" si="116"/>
        <v>0.8200168208578662</v>
      </c>
      <c r="E296" s="1">
        <f t="shared" si="115"/>
        <v>1.5</v>
      </c>
      <c r="F296" s="11">
        <f t="shared" si="114"/>
        <v>2.320016820857866</v>
      </c>
      <c r="G296" s="12">
        <f t="shared" si="111"/>
        <v>1.0232001682085787</v>
      </c>
    </row>
    <row r="297" spans="1:7" ht="13.5" customHeight="1" x14ac:dyDescent="0.25">
      <c r="A297" s="39" t="s">
        <v>57</v>
      </c>
      <c r="B297" s="40"/>
      <c r="C297" s="40"/>
      <c r="D297" s="40"/>
      <c r="E297" s="40"/>
      <c r="F297" s="40"/>
      <c r="G297" s="41"/>
    </row>
    <row r="298" spans="1:7" ht="13.5" customHeight="1" x14ac:dyDescent="0.25">
      <c r="A298" s="29" t="s">
        <v>4</v>
      </c>
      <c r="B298" s="38">
        <v>120.9</v>
      </c>
      <c r="C298" s="12">
        <f>((B298/$B$296)-1)*100</f>
        <v>0.58236272878535722</v>
      </c>
      <c r="D298" s="11">
        <f>0.75*C298</f>
        <v>0.43677204658901791</v>
      </c>
      <c r="E298" s="1">
        <f>+E285</f>
        <v>0.125</v>
      </c>
      <c r="F298" s="11">
        <f>+D298+E298</f>
        <v>0.56177204658901791</v>
      </c>
      <c r="G298" s="12">
        <f t="shared" ref="G298:G309" si="117">1+F298/100</f>
        <v>1.0056177204658903</v>
      </c>
    </row>
    <row r="299" spans="1:7" ht="13.5" customHeight="1" x14ac:dyDescent="0.25">
      <c r="A299" s="29" t="s">
        <v>5</v>
      </c>
      <c r="B299" s="13">
        <v>121.1</v>
      </c>
      <c r="C299" s="12">
        <f t="shared" ref="C299:C309" si="118">((B299/$B$296)-1)*100</f>
        <v>0.74875207986688785</v>
      </c>
      <c r="D299" s="11">
        <f t="shared" ref="D299:D309" si="119">0.75*C299</f>
        <v>0.56156405990016589</v>
      </c>
      <c r="E299" s="1">
        <f>+E286</f>
        <v>0.25</v>
      </c>
      <c r="F299" s="11">
        <f t="shared" ref="F299:F309" si="120">+D299+E299</f>
        <v>0.81156405990016589</v>
      </c>
      <c r="G299" s="12">
        <f t="shared" si="117"/>
        <v>1.0081156405990017</v>
      </c>
    </row>
    <row r="300" spans="1:7" ht="13.5" customHeight="1" x14ac:dyDescent="0.25">
      <c r="A300" s="29" t="s">
        <v>6</v>
      </c>
      <c r="B300" s="13">
        <v>121.4</v>
      </c>
      <c r="C300" s="12">
        <f t="shared" si="118"/>
        <v>0.99833610648918381</v>
      </c>
      <c r="D300" s="11">
        <f t="shared" si="119"/>
        <v>0.74875207986688785</v>
      </c>
      <c r="E300" s="1">
        <f t="shared" ref="E300:E309" si="121">+E287</f>
        <v>0.375</v>
      </c>
      <c r="F300" s="11">
        <f t="shared" si="120"/>
        <v>1.1237520798668879</v>
      </c>
      <c r="G300" s="12">
        <f t="shared" si="117"/>
        <v>1.0112375207986688</v>
      </c>
    </row>
    <row r="301" spans="1:7" ht="13.5" customHeight="1" x14ac:dyDescent="0.25">
      <c r="A301" s="29" t="s">
        <v>7</v>
      </c>
      <c r="B301" s="13"/>
      <c r="C301" s="35">
        <f t="shared" si="118"/>
        <v>-100</v>
      </c>
      <c r="D301" s="36">
        <f t="shared" si="119"/>
        <v>-75</v>
      </c>
      <c r="E301" s="37">
        <f t="shared" si="121"/>
        <v>0.5</v>
      </c>
      <c r="F301" s="36">
        <f t="shared" si="120"/>
        <v>-74.5</v>
      </c>
      <c r="G301" s="35">
        <f t="shared" si="117"/>
        <v>0.255</v>
      </c>
    </row>
    <row r="302" spans="1:7" ht="13.5" customHeight="1" x14ac:dyDescent="0.25">
      <c r="A302" s="29" t="s">
        <v>1</v>
      </c>
      <c r="B302" s="13"/>
      <c r="C302" s="35">
        <f t="shared" si="118"/>
        <v>-100</v>
      </c>
      <c r="D302" s="36">
        <f t="shared" si="119"/>
        <v>-75</v>
      </c>
      <c r="E302" s="37">
        <f t="shared" si="121"/>
        <v>0.625</v>
      </c>
      <c r="F302" s="36">
        <f t="shared" si="120"/>
        <v>-74.375</v>
      </c>
      <c r="G302" s="35">
        <f t="shared" si="117"/>
        <v>0.25624999999999998</v>
      </c>
    </row>
    <row r="303" spans="1:7" ht="13.5" customHeight="1" x14ac:dyDescent="0.25">
      <c r="A303" s="29" t="s">
        <v>8</v>
      </c>
      <c r="B303" s="13"/>
      <c r="C303" s="35">
        <f t="shared" si="118"/>
        <v>-100</v>
      </c>
      <c r="D303" s="36">
        <f t="shared" si="119"/>
        <v>-75</v>
      </c>
      <c r="E303" s="37">
        <f t="shared" si="121"/>
        <v>0.75</v>
      </c>
      <c r="F303" s="36">
        <f t="shared" si="120"/>
        <v>-74.25</v>
      </c>
      <c r="G303" s="35">
        <f t="shared" si="117"/>
        <v>0.25749999999999995</v>
      </c>
    </row>
    <row r="304" spans="1:7" ht="13.5" customHeight="1" x14ac:dyDescent="0.25">
      <c r="A304" s="29" t="s">
        <v>9</v>
      </c>
      <c r="B304" s="13"/>
      <c r="C304" s="35">
        <f t="shared" si="118"/>
        <v>-100</v>
      </c>
      <c r="D304" s="36">
        <f t="shared" si="119"/>
        <v>-75</v>
      </c>
      <c r="E304" s="37">
        <f t="shared" si="121"/>
        <v>0.875</v>
      </c>
      <c r="F304" s="36">
        <f t="shared" si="120"/>
        <v>-74.125</v>
      </c>
      <c r="G304" s="35">
        <f t="shared" si="117"/>
        <v>0.25875000000000004</v>
      </c>
    </row>
    <row r="305" spans="1:16" ht="13.5" customHeight="1" x14ac:dyDescent="0.25">
      <c r="A305" s="29" t="s">
        <v>10</v>
      </c>
      <c r="B305" s="13"/>
      <c r="C305" s="35">
        <f t="shared" si="118"/>
        <v>-100</v>
      </c>
      <c r="D305" s="36">
        <f t="shared" si="119"/>
        <v>-75</v>
      </c>
      <c r="E305" s="37">
        <f t="shared" si="121"/>
        <v>1</v>
      </c>
      <c r="F305" s="36">
        <f t="shared" si="120"/>
        <v>-74</v>
      </c>
      <c r="G305" s="35">
        <f t="shared" si="117"/>
        <v>0.26</v>
      </c>
    </row>
    <row r="306" spans="1:16" ht="13.5" customHeight="1" x14ac:dyDescent="0.25">
      <c r="A306" s="29" t="s">
        <v>11</v>
      </c>
      <c r="B306" s="13"/>
      <c r="C306" s="35">
        <f t="shared" si="118"/>
        <v>-100</v>
      </c>
      <c r="D306" s="36">
        <f t="shared" si="119"/>
        <v>-75</v>
      </c>
      <c r="E306" s="37">
        <f t="shared" si="121"/>
        <v>1.125</v>
      </c>
      <c r="F306" s="36">
        <f t="shared" si="120"/>
        <v>-73.875</v>
      </c>
      <c r="G306" s="35">
        <f t="shared" si="117"/>
        <v>0.26124999999999998</v>
      </c>
    </row>
    <row r="307" spans="1:16" ht="13.5" customHeight="1" x14ac:dyDescent="0.25">
      <c r="A307" s="29" t="s">
        <v>12</v>
      </c>
      <c r="B307" s="13"/>
      <c r="C307" s="35">
        <f t="shared" si="118"/>
        <v>-100</v>
      </c>
      <c r="D307" s="36">
        <f t="shared" si="119"/>
        <v>-75</v>
      </c>
      <c r="E307" s="37">
        <f t="shared" si="121"/>
        <v>1.25</v>
      </c>
      <c r="F307" s="36">
        <f t="shared" si="120"/>
        <v>-73.75</v>
      </c>
      <c r="G307" s="35">
        <f t="shared" si="117"/>
        <v>0.26249999999999996</v>
      </c>
    </row>
    <row r="308" spans="1:16" ht="13.5" customHeight="1" x14ac:dyDescent="0.25">
      <c r="A308" s="29" t="s">
        <v>13</v>
      </c>
      <c r="B308" s="13"/>
      <c r="C308" s="35">
        <f t="shared" si="118"/>
        <v>-100</v>
      </c>
      <c r="D308" s="36">
        <f t="shared" si="119"/>
        <v>-75</v>
      </c>
      <c r="E308" s="37">
        <f t="shared" si="121"/>
        <v>1.375</v>
      </c>
      <c r="F308" s="36">
        <f t="shared" si="120"/>
        <v>-73.625</v>
      </c>
      <c r="G308" s="35">
        <f t="shared" si="117"/>
        <v>0.26375000000000004</v>
      </c>
    </row>
    <row r="309" spans="1:16" ht="13.5" customHeight="1" x14ac:dyDescent="0.25">
      <c r="A309" s="29" t="s">
        <v>2</v>
      </c>
      <c r="B309" s="15"/>
      <c r="C309" s="35">
        <f t="shared" si="118"/>
        <v>-100</v>
      </c>
      <c r="D309" s="36">
        <f t="shared" si="119"/>
        <v>-75</v>
      </c>
      <c r="E309" s="37">
        <f t="shared" si="121"/>
        <v>1.5</v>
      </c>
      <c r="F309" s="36">
        <f t="shared" si="120"/>
        <v>-73.5</v>
      </c>
      <c r="G309" s="35">
        <f t="shared" si="117"/>
        <v>0.26500000000000001</v>
      </c>
    </row>
    <row r="310" spans="1:16" ht="60" customHeight="1" x14ac:dyDescent="0.25">
      <c r="A310" s="42" t="s">
        <v>58</v>
      </c>
      <c r="B310" s="42"/>
      <c r="C310" s="42"/>
      <c r="D310" s="42"/>
      <c r="E310" s="42"/>
      <c r="F310" s="42"/>
      <c r="G310" s="42"/>
      <c r="J310"/>
      <c r="K310"/>
      <c r="L310"/>
      <c r="M310"/>
      <c r="N310"/>
      <c r="O310"/>
      <c r="P310"/>
    </row>
    <row r="311" spans="1:16" x14ac:dyDescent="0.25">
      <c r="D311" s="11"/>
      <c r="F311" s="11"/>
    </row>
    <row r="312" spans="1:16" ht="13.5" x14ac:dyDescent="0.25">
      <c r="D312" s="11"/>
      <c r="F312"/>
      <c r="G312"/>
    </row>
    <row r="313" spans="1:16" x14ac:dyDescent="0.25">
      <c r="D313" s="11"/>
      <c r="F313" s="11"/>
      <c r="I313" s="11"/>
      <c r="J313" s="20"/>
    </row>
    <row r="314" spans="1:16" ht="12.75" customHeight="1" x14ac:dyDescent="0.25">
      <c r="C314" s="34"/>
      <c r="D314" s="11"/>
      <c r="F314" s="11"/>
    </row>
    <row r="315" spans="1:16" x14ac:dyDescent="0.25">
      <c r="D315" s="11"/>
      <c r="F315" s="11"/>
      <c r="G315" s="20"/>
    </row>
    <row r="316" spans="1:16" ht="12.75" customHeight="1" x14ac:dyDescent="0.25">
      <c r="D316" s="11"/>
      <c r="F316" s="11"/>
    </row>
    <row r="317" spans="1:16" x14ac:dyDescent="0.25">
      <c r="D317" s="11"/>
      <c r="F317" s="11"/>
    </row>
    <row r="318" spans="1:16" x14ac:dyDescent="0.25">
      <c r="F318" s="11"/>
    </row>
  </sheetData>
  <mergeCells count="34">
    <mergeCell ref="A258:G258"/>
    <mergeCell ref="A115:G115"/>
    <mergeCell ref="A180:G180"/>
    <mergeCell ref="A154:G154"/>
    <mergeCell ref="A167:G167"/>
    <mergeCell ref="A232:G232"/>
    <mergeCell ref="A245:G245"/>
    <mergeCell ref="A128:G128"/>
    <mergeCell ref="A219:G219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97:G297"/>
    <mergeCell ref="A284:G284"/>
    <mergeCell ref="A271:G271"/>
    <mergeCell ref="A310:G310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C57C13-49AA-4CDA-9296-014C61F9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2025-04-16T10:10:45Z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