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csa-vstorage01\Doc\R.I\newletter\2021\N_27 Coefficienti rivalutazione TFR - gennaio 2021\"/>
    </mc:Choice>
  </mc:AlternateContent>
  <xr:revisionPtr revIDLastSave="0" documentId="8_{9ECBE1A0-209C-4931-A8E7-177C78F05DB3}" xr6:coauthVersionLast="46" xr6:coauthVersionMax="46" xr10:uidLastSave="{00000000-0000-0000-0000-000000000000}"/>
  <bookViews>
    <workbookView xWindow="-120" yWindow="-120" windowWidth="29040" windowHeight="15990" firstSheet="1" activeTab="1" xr2:uid="{00000000-000D-0000-FFFF-FFFF00000000}"/>
  </bookViews>
  <sheets>
    <sheet name="AFOSHEET" sheetId="3" state="hidden" r:id="rId1"/>
    <sheet name="tabell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47" i="2" l="1"/>
  <c r="D248" i="2"/>
  <c r="D249" i="2"/>
  <c r="D250" i="2"/>
  <c r="D251" i="2"/>
  <c r="D252" i="2"/>
  <c r="D253" i="2"/>
  <c r="D254" i="2"/>
  <c r="D255" i="2"/>
  <c r="D256" i="2"/>
  <c r="D257" i="2"/>
  <c r="C247" i="2"/>
  <c r="C248" i="2"/>
  <c r="C249" i="2"/>
  <c r="C250" i="2"/>
  <c r="C251" i="2"/>
  <c r="C252" i="2"/>
  <c r="C253" i="2"/>
  <c r="C254" i="2"/>
  <c r="C255" i="2"/>
  <c r="C256" i="2"/>
  <c r="C257" i="2"/>
  <c r="C246" i="2"/>
  <c r="D246" i="2" s="1"/>
  <c r="C234" i="2"/>
  <c r="D234" i="2" s="1"/>
  <c r="C235" i="2"/>
  <c r="D235" i="2" s="1"/>
  <c r="C236" i="2"/>
  <c r="D236" i="2" s="1"/>
  <c r="C237" i="2"/>
  <c r="C238" i="2"/>
  <c r="C239" i="2"/>
  <c r="C240" i="2"/>
  <c r="D240" i="2" s="1"/>
  <c r="C241" i="2"/>
  <c r="C242" i="2"/>
  <c r="C243" i="2"/>
  <c r="C244" i="2"/>
  <c r="C233" i="2"/>
  <c r="D233" i="2" s="1"/>
  <c r="C221" i="2"/>
  <c r="D221" i="2" s="1"/>
  <c r="C222" i="2"/>
  <c r="D222" i="2" s="1"/>
  <c r="C223" i="2"/>
  <c r="D223" i="2" s="1"/>
  <c r="C224" i="2"/>
  <c r="D224" i="2" s="1"/>
  <c r="C225" i="2"/>
  <c r="D225" i="2" s="1"/>
  <c r="C226" i="2"/>
  <c r="D226" i="2" s="1"/>
  <c r="C227" i="2"/>
  <c r="D227" i="2" s="1"/>
  <c r="C228" i="2"/>
  <c r="D228" i="2" s="1"/>
  <c r="C229" i="2"/>
  <c r="D229" i="2" s="1"/>
  <c r="C230" i="2"/>
  <c r="D230" i="2" s="1"/>
  <c r="C231" i="2"/>
  <c r="D231" i="2" s="1"/>
  <c r="C220" i="2"/>
  <c r="D220" i="2" s="1"/>
  <c r="C212" i="2"/>
  <c r="D212" i="2" s="1"/>
  <c r="C208" i="2"/>
  <c r="D208" i="2" s="1"/>
  <c r="C209" i="2"/>
  <c r="D209" i="2" s="1"/>
  <c r="C210" i="2"/>
  <c r="D210" i="2" s="1"/>
  <c r="C211" i="2"/>
  <c r="D211" i="2" s="1"/>
  <c r="C213" i="2"/>
  <c r="D213" i="2" s="1"/>
  <c r="C214" i="2"/>
  <c r="D214" i="2" s="1"/>
  <c r="C215" i="2"/>
  <c r="D215" i="2" s="1"/>
  <c r="C216" i="2"/>
  <c r="D216" i="2" s="1"/>
  <c r="C217" i="2"/>
  <c r="D217" i="2" s="1"/>
  <c r="C218" i="2"/>
  <c r="D218" i="2" s="1"/>
  <c r="C207" i="2"/>
  <c r="D207" i="2" s="1"/>
  <c r="C195" i="2"/>
  <c r="D195" i="2" s="1"/>
  <c r="C196" i="2"/>
  <c r="D196" i="2" s="1"/>
  <c r="C197" i="2"/>
  <c r="D197" i="2" s="1"/>
  <c r="C198" i="2"/>
  <c r="D198" i="2" s="1"/>
  <c r="C199" i="2"/>
  <c r="D199" i="2" s="1"/>
  <c r="C200" i="2"/>
  <c r="D200" i="2" s="1"/>
  <c r="C201" i="2"/>
  <c r="D201" i="2" s="1"/>
  <c r="C202" i="2"/>
  <c r="D202" i="2" s="1"/>
  <c r="C203" i="2"/>
  <c r="D203" i="2" s="1"/>
  <c r="C204" i="2"/>
  <c r="D204" i="2" s="1"/>
  <c r="C205" i="2"/>
  <c r="D205" i="2" s="1"/>
  <c r="C194" i="2"/>
  <c r="D194" i="2" s="1"/>
  <c r="C192" i="2"/>
  <c r="D192" i="2" s="1"/>
  <c r="C191" i="2"/>
  <c r="D191" i="2" s="1"/>
  <c r="C190" i="2"/>
  <c r="D190" i="2" s="1"/>
  <c r="C189" i="2"/>
  <c r="D189" i="2" s="1"/>
  <c r="C188" i="2"/>
  <c r="D188" i="2" s="1"/>
  <c r="C187" i="2"/>
  <c r="D187" i="2" s="1"/>
  <c r="E26" i="2"/>
  <c r="E39" i="2" s="1"/>
  <c r="E52" i="2" s="1"/>
  <c r="E65" i="2" s="1"/>
  <c r="E78" i="2" s="1"/>
  <c r="E91" i="2" s="1"/>
  <c r="E104" i="2" s="1"/>
  <c r="E117" i="2" s="1"/>
  <c r="E27" i="2"/>
  <c r="E40" i="2" s="1"/>
  <c r="E53" i="2" s="1"/>
  <c r="E66" i="2" s="1"/>
  <c r="E79" i="2" s="1"/>
  <c r="E92" i="2" s="1"/>
  <c r="E105" i="2" s="1"/>
  <c r="E118" i="2" s="1"/>
  <c r="E131" i="2" s="1"/>
  <c r="E144" i="2" s="1"/>
  <c r="E28" i="2"/>
  <c r="E41" i="2" s="1"/>
  <c r="E54" i="2" s="1"/>
  <c r="E67" i="2" s="1"/>
  <c r="E80" i="2" s="1"/>
  <c r="E93" i="2" s="1"/>
  <c r="E106" i="2" s="1"/>
  <c r="E119" i="2" s="1"/>
  <c r="E29" i="2"/>
  <c r="E42" i="2" s="1"/>
  <c r="E55" i="2" s="1"/>
  <c r="E68" i="2" s="1"/>
  <c r="E81" i="2" s="1"/>
  <c r="E94" i="2" s="1"/>
  <c r="E107" i="2" s="1"/>
  <c r="E120" i="2" s="1"/>
  <c r="E133" i="2" s="1"/>
  <c r="E30" i="2"/>
  <c r="E43" i="2" s="1"/>
  <c r="E56" i="2" s="1"/>
  <c r="E69" i="2" s="1"/>
  <c r="E82" i="2" s="1"/>
  <c r="E95" i="2" s="1"/>
  <c r="E108" i="2" s="1"/>
  <c r="E121" i="2" s="1"/>
  <c r="E31" i="2"/>
  <c r="E44" i="2" s="1"/>
  <c r="E57" i="2" s="1"/>
  <c r="E70" i="2" s="1"/>
  <c r="E83" i="2" s="1"/>
  <c r="E96" i="2" s="1"/>
  <c r="E109" i="2" s="1"/>
  <c r="E122" i="2" s="1"/>
  <c r="E135" i="2" s="1"/>
  <c r="E32" i="2"/>
  <c r="E45" i="2" s="1"/>
  <c r="E58" i="2" s="1"/>
  <c r="E71" i="2" s="1"/>
  <c r="E84" i="2" s="1"/>
  <c r="E97" i="2" s="1"/>
  <c r="E110" i="2" s="1"/>
  <c r="E123" i="2" s="1"/>
  <c r="E33" i="2"/>
  <c r="E46" i="2" s="1"/>
  <c r="E59" i="2" s="1"/>
  <c r="E72" i="2" s="1"/>
  <c r="E85" i="2" s="1"/>
  <c r="E98" i="2" s="1"/>
  <c r="E111" i="2" s="1"/>
  <c r="E124" i="2" s="1"/>
  <c r="E137" i="2" s="1"/>
  <c r="E34" i="2"/>
  <c r="E47" i="2" s="1"/>
  <c r="E60" i="2" s="1"/>
  <c r="E73" i="2" s="1"/>
  <c r="E86" i="2" s="1"/>
  <c r="E99" i="2" s="1"/>
  <c r="E112" i="2" s="1"/>
  <c r="E125" i="2" s="1"/>
  <c r="E35" i="2"/>
  <c r="E48" i="2" s="1"/>
  <c r="E61" i="2" s="1"/>
  <c r="E74" i="2" s="1"/>
  <c r="E87" i="2" s="1"/>
  <c r="E100" i="2" s="1"/>
  <c r="E113" i="2" s="1"/>
  <c r="E126" i="2" s="1"/>
  <c r="E139" i="2" s="1"/>
  <c r="E36" i="2"/>
  <c r="E49" i="2" s="1"/>
  <c r="E62" i="2" s="1"/>
  <c r="E75" i="2" s="1"/>
  <c r="E88" i="2" s="1"/>
  <c r="E101" i="2" s="1"/>
  <c r="E114" i="2" s="1"/>
  <c r="E127" i="2" s="1"/>
  <c r="E25" i="2"/>
  <c r="E38" i="2" s="1"/>
  <c r="E51" i="2" s="1"/>
  <c r="E64" i="2" s="1"/>
  <c r="E77" i="2" s="1"/>
  <c r="E90" i="2" s="1"/>
  <c r="C186" i="2"/>
  <c r="C182" i="2"/>
  <c r="C183" i="2"/>
  <c r="C184" i="2"/>
  <c r="C185" i="2"/>
  <c r="C181" i="2"/>
  <c r="C143" i="2"/>
  <c r="D143" i="2" s="1"/>
  <c r="C144" i="2"/>
  <c r="D144" i="2" s="1"/>
  <c r="C145" i="2"/>
  <c r="D145" i="2" s="1"/>
  <c r="C146" i="2"/>
  <c r="D146" i="2" s="1"/>
  <c r="C147" i="2"/>
  <c r="C148" i="2"/>
  <c r="D148" i="2" s="1"/>
  <c r="C149" i="2"/>
  <c r="C150" i="2"/>
  <c r="D150" i="2" s="1"/>
  <c r="C151" i="2"/>
  <c r="D151" i="2" s="1"/>
  <c r="C152" i="2"/>
  <c r="C153" i="2"/>
  <c r="D153" i="2" s="1"/>
  <c r="C142" i="2"/>
  <c r="D142" i="2" s="1"/>
  <c r="C130" i="2"/>
  <c r="D130" i="2" s="1"/>
  <c r="C131" i="2"/>
  <c r="D131" i="2" s="1"/>
  <c r="F131" i="2" s="1"/>
  <c r="G131" i="2" s="1"/>
  <c r="C132" i="2"/>
  <c r="C133" i="2"/>
  <c r="D133" i="2" s="1"/>
  <c r="C134" i="2"/>
  <c r="D134" i="2" s="1"/>
  <c r="C135" i="2"/>
  <c r="C136" i="2"/>
  <c r="D136" i="2" s="1"/>
  <c r="C137" i="2"/>
  <c r="D137" i="2" s="1"/>
  <c r="C138" i="2"/>
  <c r="D138" i="2" s="1"/>
  <c r="C139" i="2"/>
  <c r="D139" i="2" s="1"/>
  <c r="C140" i="2"/>
  <c r="C129" i="2"/>
  <c r="D129" i="2" s="1"/>
  <c r="C121" i="2"/>
  <c r="D121" i="2" s="1"/>
  <c r="C122" i="2"/>
  <c r="D122" i="2" s="1"/>
  <c r="C123" i="2"/>
  <c r="D123" i="2" s="1"/>
  <c r="C124" i="2"/>
  <c r="D124" i="2" s="1"/>
  <c r="C125" i="2"/>
  <c r="D125" i="2" s="1"/>
  <c r="C126" i="2"/>
  <c r="C127" i="2"/>
  <c r="C117" i="2"/>
  <c r="D117" i="2" s="1"/>
  <c r="C118" i="2"/>
  <c r="D118" i="2" s="1"/>
  <c r="C119" i="2"/>
  <c r="D119" i="2" s="1"/>
  <c r="C120" i="2"/>
  <c r="D120" i="2" s="1"/>
  <c r="C116" i="2"/>
  <c r="D116" i="2" s="1"/>
  <c r="C13" i="2"/>
  <c r="D13" i="2" s="1"/>
  <c r="F13" i="2" s="1"/>
  <c r="G13" i="2" s="1"/>
  <c r="C14" i="2"/>
  <c r="D14" i="2" s="1"/>
  <c r="F14" i="2" s="1"/>
  <c r="G14" i="2" s="1"/>
  <c r="C15" i="2"/>
  <c r="D15" i="2" s="1"/>
  <c r="F15" i="2" s="1"/>
  <c r="G15" i="2" s="1"/>
  <c r="C16" i="2"/>
  <c r="D16" i="2" s="1"/>
  <c r="F16" i="2" s="1"/>
  <c r="G16" i="2" s="1"/>
  <c r="C17" i="2"/>
  <c r="D17" i="2" s="1"/>
  <c r="F17" i="2" s="1"/>
  <c r="G17" i="2" s="1"/>
  <c r="C18" i="2"/>
  <c r="D18" i="2" s="1"/>
  <c r="F18" i="2" s="1"/>
  <c r="G18" i="2" s="1"/>
  <c r="C19" i="2"/>
  <c r="D19" i="2" s="1"/>
  <c r="F19" i="2" s="1"/>
  <c r="G19" i="2" s="1"/>
  <c r="C20" i="2"/>
  <c r="D20" i="2" s="1"/>
  <c r="F20" i="2" s="1"/>
  <c r="G20" i="2" s="1"/>
  <c r="C21" i="2"/>
  <c r="D21" i="2" s="1"/>
  <c r="F21" i="2" s="1"/>
  <c r="G21" i="2" s="1"/>
  <c r="C22" i="2"/>
  <c r="D22" i="2" s="1"/>
  <c r="F22" i="2" s="1"/>
  <c r="G22" i="2" s="1"/>
  <c r="C23" i="2"/>
  <c r="D23" i="2" s="1"/>
  <c r="F23" i="2" s="1"/>
  <c r="G23" i="2" s="1"/>
  <c r="C12" i="2"/>
  <c r="D12" i="2" s="1"/>
  <c r="F12" i="2" s="1"/>
  <c r="G12" i="2" s="1"/>
  <c r="C168" i="2"/>
  <c r="C179" i="2"/>
  <c r="D179" i="2" s="1"/>
  <c r="C178" i="2"/>
  <c r="D178" i="2" s="1"/>
  <c r="C177" i="2"/>
  <c r="D177" i="2" s="1"/>
  <c r="C176" i="2"/>
  <c r="D176" i="2" s="1"/>
  <c r="C175" i="2"/>
  <c r="D175" i="2" s="1"/>
  <c r="C174" i="2"/>
  <c r="D174" i="2" s="1"/>
  <c r="C173" i="2"/>
  <c r="D173" i="2" s="1"/>
  <c r="C172" i="2"/>
  <c r="D172" i="2" s="1"/>
  <c r="C171" i="2"/>
  <c r="D171" i="2" s="1"/>
  <c r="C170" i="2"/>
  <c r="D170" i="2" s="1"/>
  <c r="C169" i="2"/>
  <c r="C166" i="2"/>
  <c r="C90" i="2"/>
  <c r="C165" i="2"/>
  <c r="C164" i="2"/>
  <c r="D164" i="2" s="1"/>
  <c r="C163" i="2"/>
  <c r="D163" i="2" s="1"/>
  <c r="C162" i="2"/>
  <c r="D162" i="2" s="1"/>
  <c r="C161" i="2"/>
  <c r="D161" i="2" s="1"/>
  <c r="C160" i="2"/>
  <c r="D160" i="2" s="1"/>
  <c r="C159" i="2"/>
  <c r="D159" i="2" s="1"/>
  <c r="C158" i="2"/>
  <c r="D158" i="2" s="1"/>
  <c r="C157" i="2"/>
  <c r="D157" i="2" s="1"/>
  <c r="C156" i="2"/>
  <c r="D156" i="2" s="1"/>
  <c r="C155" i="2"/>
  <c r="D155" i="2" s="1"/>
  <c r="D152" i="2"/>
  <c r="D149" i="2"/>
  <c r="D147" i="2"/>
  <c r="D140" i="2"/>
  <c r="D135" i="2"/>
  <c r="C25" i="2"/>
  <c r="D25" i="2" s="1"/>
  <c r="C26" i="2"/>
  <c r="D26" i="2" s="1"/>
  <c r="F26" i="2" s="1"/>
  <c r="G26" i="2" s="1"/>
  <c r="C27" i="2"/>
  <c r="D27" i="2" s="1"/>
  <c r="F27" i="2" s="1"/>
  <c r="G27" i="2" s="1"/>
  <c r="C28" i="2"/>
  <c r="D28" i="2" s="1"/>
  <c r="C29" i="2"/>
  <c r="D29" i="2" s="1"/>
  <c r="C30" i="2"/>
  <c r="D30" i="2" s="1"/>
  <c r="C31" i="2"/>
  <c r="D31" i="2" s="1"/>
  <c r="F31" i="2" s="1"/>
  <c r="G31" i="2" s="1"/>
  <c r="C32" i="2"/>
  <c r="D32" i="2" s="1"/>
  <c r="F32" i="2" s="1"/>
  <c r="G32" i="2" s="1"/>
  <c r="C33" i="2"/>
  <c r="D33" i="2" s="1"/>
  <c r="C34" i="2"/>
  <c r="D34" i="2" s="1"/>
  <c r="C35" i="2"/>
  <c r="D35" i="2" s="1"/>
  <c r="C36" i="2"/>
  <c r="D36" i="2" s="1"/>
  <c r="C38" i="2"/>
  <c r="D38" i="2" s="1"/>
  <c r="C39" i="2"/>
  <c r="D39" i="2" s="1"/>
  <c r="C40" i="2"/>
  <c r="D40" i="2" s="1"/>
  <c r="F40" i="2" s="1"/>
  <c r="G40" i="2" s="1"/>
  <c r="C41" i="2"/>
  <c r="D41" i="2" s="1"/>
  <c r="C42" i="2"/>
  <c r="D42" i="2" s="1"/>
  <c r="C43" i="2"/>
  <c r="D43" i="2" s="1"/>
  <c r="C44" i="2"/>
  <c r="D44" i="2" s="1"/>
  <c r="C45" i="2"/>
  <c r="D45" i="2" s="1"/>
  <c r="C46" i="2"/>
  <c r="D46" i="2" s="1"/>
  <c r="C47" i="2"/>
  <c r="D47" i="2" s="1"/>
  <c r="C48" i="2"/>
  <c r="D48" i="2" s="1"/>
  <c r="F48" i="2" s="1"/>
  <c r="G48" i="2" s="1"/>
  <c r="C49" i="2"/>
  <c r="D49" i="2" s="1"/>
  <c r="C51" i="2"/>
  <c r="D51" i="2" s="1"/>
  <c r="C52" i="2"/>
  <c r="D52" i="2" s="1"/>
  <c r="F52" i="2" s="1"/>
  <c r="G52" i="2" s="1"/>
  <c r="C53" i="2"/>
  <c r="D53" i="2" s="1"/>
  <c r="F53" i="2" s="1"/>
  <c r="G53" i="2" s="1"/>
  <c r="C54" i="2"/>
  <c r="D54" i="2" s="1"/>
  <c r="C55" i="2"/>
  <c r="D55" i="2" s="1"/>
  <c r="C56" i="2"/>
  <c r="D56" i="2" s="1"/>
  <c r="C57" i="2"/>
  <c r="D57" i="2" s="1"/>
  <c r="C58" i="2"/>
  <c r="D58" i="2" s="1"/>
  <c r="C59" i="2"/>
  <c r="D59" i="2" s="1"/>
  <c r="C60" i="2"/>
  <c r="D60" i="2" s="1"/>
  <c r="C61" i="2"/>
  <c r="D61" i="2" s="1"/>
  <c r="C62" i="2"/>
  <c r="D62" i="2" s="1"/>
  <c r="C64" i="2"/>
  <c r="D64" i="2" s="1"/>
  <c r="C65" i="2"/>
  <c r="D65" i="2" s="1"/>
  <c r="C66" i="2"/>
  <c r="D66" i="2" s="1"/>
  <c r="F66" i="2" s="1"/>
  <c r="G66" i="2" s="1"/>
  <c r="C67" i="2"/>
  <c r="D67" i="2" s="1"/>
  <c r="C68" i="2"/>
  <c r="D68" i="2" s="1"/>
  <c r="C69" i="2"/>
  <c r="D69" i="2" s="1"/>
  <c r="C70" i="2"/>
  <c r="D70" i="2" s="1"/>
  <c r="C71" i="2"/>
  <c r="D71" i="2" s="1"/>
  <c r="C72" i="2"/>
  <c r="D72" i="2" s="1"/>
  <c r="C73" i="2"/>
  <c r="D73" i="2" s="1"/>
  <c r="C74" i="2"/>
  <c r="D74" i="2" s="1"/>
  <c r="F74" i="2" s="1"/>
  <c r="G74" i="2" s="1"/>
  <c r="C75" i="2"/>
  <c r="D75" i="2" s="1"/>
  <c r="C77" i="2"/>
  <c r="D77" i="2" s="1"/>
  <c r="C78" i="2"/>
  <c r="D78" i="2" s="1"/>
  <c r="F78" i="2" s="1"/>
  <c r="G78" i="2" s="1"/>
  <c r="C79" i="2"/>
  <c r="D79" i="2" s="1"/>
  <c r="F79" i="2" s="1"/>
  <c r="G79" i="2" s="1"/>
  <c r="C80" i="2"/>
  <c r="D80" i="2" s="1"/>
  <c r="C81" i="2"/>
  <c r="D81" i="2" s="1"/>
  <c r="C82" i="2"/>
  <c r="D82" i="2" s="1"/>
  <c r="C83" i="2"/>
  <c r="D83" i="2" s="1"/>
  <c r="C84" i="2"/>
  <c r="D84" i="2" s="1"/>
  <c r="C85" i="2"/>
  <c r="D85" i="2" s="1"/>
  <c r="C86" i="2"/>
  <c r="D86" i="2" s="1"/>
  <c r="C87" i="2"/>
  <c r="D87" i="2" s="1"/>
  <c r="C88" i="2"/>
  <c r="D88" i="2" s="1"/>
  <c r="C91" i="2"/>
  <c r="D91" i="2" s="1"/>
  <c r="C92" i="2"/>
  <c r="D92" i="2" s="1"/>
  <c r="C93" i="2"/>
  <c r="D93" i="2" s="1"/>
  <c r="C94" i="2"/>
  <c r="D94" i="2" s="1"/>
  <c r="C95" i="2"/>
  <c r="D95" i="2" s="1"/>
  <c r="C96" i="2"/>
  <c r="D96" i="2" s="1"/>
  <c r="C97" i="2"/>
  <c r="D97" i="2" s="1"/>
  <c r="C98" i="2"/>
  <c r="D98" i="2" s="1"/>
  <c r="C99" i="2"/>
  <c r="D99" i="2" s="1"/>
  <c r="C100" i="2"/>
  <c r="D100" i="2" s="1"/>
  <c r="C101" i="2"/>
  <c r="D101" i="2" s="1"/>
  <c r="C103" i="2"/>
  <c r="D103" i="2" s="1"/>
  <c r="C104" i="2"/>
  <c r="D104" i="2" s="1"/>
  <c r="C105" i="2"/>
  <c r="D105" i="2" s="1"/>
  <c r="C106" i="2"/>
  <c r="D106" i="2" s="1"/>
  <c r="C107" i="2"/>
  <c r="D107" i="2" s="1"/>
  <c r="C108" i="2"/>
  <c r="D108" i="2" s="1"/>
  <c r="C109" i="2"/>
  <c r="D109" i="2" s="1"/>
  <c r="C110" i="2"/>
  <c r="D110" i="2" s="1"/>
  <c r="C111" i="2"/>
  <c r="D111" i="2" s="1"/>
  <c r="C112" i="2"/>
  <c r="D112" i="2" s="1"/>
  <c r="C113" i="2"/>
  <c r="D113" i="2" s="1"/>
  <c r="C114" i="2"/>
  <c r="D114" i="2" s="1"/>
  <c r="D126" i="2"/>
  <c r="F126" i="2" s="1"/>
  <c r="G126" i="2" s="1"/>
  <c r="D127" i="2"/>
  <c r="D132" i="2"/>
  <c r="F30" i="2" l="1"/>
  <c r="G30" i="2" s="1"/>
  <c r="F65" i="2"/>
  <c r="G65" i="2" s="1"/>
  <c r="F39" i="2"/>
  <c r="G39" i="2" s="1"/>
  <c r="F124" i="2"/>
  <c r="G124" i="2" s="1"/>
  <c r="F36" i="2"/>
  <c r="G36" i="2" s="1"/>
  <c r="F114" i="2"/>
  <c r="G114" i="2" s="1"/>
  <c r="F87" i="2"/>
  <c r="G87" i="2" s="1"/>
  <c r="F61" i="2"/>
  <c r="G61" i="2" s="1"/>
  <c r="F35" i="2"/>
  <c r="G35" i="2" s="1"/>
  <c r="F118" i="2"/>
  <c r="G118" i="2" s="1"/>
  <c r="F105" i="2"/>
  <c r="G105" i="2" s="1"/>
  <c r="F100" i="2"/>
  <c r="G100" i="2" s="1"/>
  <c r="F92" i="2"/>
  <c r="G92" i="2" s="1"/>
  <c r="F86" i="2"/>
  <c r="G86" i="2" s="1"/>
  <c r="F73" i="2"/>
  <c r="G73" i="2" s="1"/>
  <c r="F60" i="2"/>
  <c r="G60" i="2" s="1"/>
  <c r="F47" i="2"/>
  <c r="G47" i="2" s="1"/>
  <c r="F34" i="2"/>
  <c r="G34" i="2" s="1"/>
  <c r="F44" i="2"/>
  <c r="G44" i="2" s="1"/>
  <c r="F69" i="2"/>
  <c r="G69" i="2" s="1"/>
  <c r="F106" i="2"/>
  <c r="G106" i="2" s="1"/>
  <c r="F120" i="2"/>
  <c r="G120" i="2" s="1"/>
  <c r="F107" i="2"/>
  <c r="G107" i="2" s="1"/>
  <c r="F98" i="2"/>
  <c r="G98" i="2" s="1"/>
  <c r="F62" i="2"/>
  <c r="G62" i="2" s="1"/>
  <c r="F45" i="2"/>
  <c r="G45" i="2" s="1"/>
  <c r="F41" i="2"/>
  <c r="G41" i="2" s="1"/>
  <c r="F81" i="2"/>
  <c r="G81" i="2" s="1"/>
  <c r="F68" i="2"/>
  <c r="G68" i="2" s="1"/>
  <c r="F55" i="2"/>
  <c r="G55" i="2" s="1"/>
  <c r="F46" i="2"/>
  <c r="G46" i="2" s="1"/>
  <c r="F42" i="2"/>
  <c r="G42" i="2" s="1"/>
  <c r="F33" i="2"/>
  <c r="G33" i="2" s="1"/>
  <c r="F29" i="2"/>
  <c r="G29" i="2" s="1"/>
  <c r="F25" i="2"/>
  <c r="G25" i="2" s="1"/>
  <c r="F122" i="2"/>
  <c r="G122" i="2" s="1"/>
  <c r="F96" i="2"/>
  <c r="G96" i="2" s="1"/>
  <c r="F43" i="2"/>
  <c r="G43" i="2" s="1"/>
  <c r="F109" i="2"/>
  <c r="G109" i="2" s="1"/>
  <c r="F56" i="2"/>
  <c r="G56" i="2" s="1"/>
  <c r="F101" i="2"/>
  <c r="G101" i="2" s="1"/>
  <c r="F70" i="2"/>
  <c r="G70" i="2" s="1"/>
  <c r="F57" i="2"/>
  <c r="G57" i="2" s="1"/>
  <c r="F82" i="2"/>
  <c r="G82" i="2" s="1"/>
  <c r="F93" i="2"/>
  <c r="G93" i="2" s="1"/>
  <c r="F83" i="2"/>
  <c r="G83" i="2" s="1"/>
  <c r="F94" i="2"/>
  <c r="G94" i="2" s="1"/>
  <c r="F75" i="2"/>
  <c r="G75" i="2" s="1"/>
  <c r="F49" i="2"/>
  <c r="G49" i="2" s="1"/>
  <c r="F28" i="2"/>
  <c r="G28" i="2" s="1"/>
  <c r="E136" i="2"/>
  <c r="F123" i="2"/>
  <c r="G123" i="2" s="1"/>
  <c r="F127" i="2"/>
  <c r="G127" i="2" s="1"/>
  <c r="E140" i="2"/>
  <c r="E152" i="2"/>
  <c r="F139" i="2"/>
  <c r="G139" i="2" s="1"/>
  <c r="F119" i="2"/>
  <c r="G119" i="2" s="1"/>
  <c r="E132" i="2"/>
  <c r="E103" i="2"/>
  <c r="E116" i="2" s="1"/>
  <c r="E129" i="2" s="1"/>
  <c r="F90" i="2"/>
  <c r="G90" i="2" s="1"/>
  <c r="F137" i="2"/>
  <c r="G137" i="2" s="1"/>
  <c r="E150" i="2"/>
  <c r="F135" i="2"/>
  <c r="G135" i="2" s="1"/>
  <c r="E148" i="2"/>
  <c r="E130" i="2"/>
  <c r="F117" i="2"/>
  <c r="G117" i="2" s="1"/>
  <c r="E134" i="2"/>
  <c r="F121" i="2"/>
  <c r="G121" i="2" s="1"/>
  <c r="F133" i="2"/>
  <c r="G133" i="2" s="1"/>
  <c r="E146" i="2"/>
  <c r="E157" i="2"/>
  <c r="E170" i="2" s="1"/>
  <c r="E183" i="2" s="1"/>
  <c r="F144" i="2"/>
  <c r="G144" i="2" s="1"/>
  <c r="F112" i="2"/>
  <c r="G112" i="2" s="1"/>
  <c r="F110" i="2"/>
  <c r="G110" i="2" s="1"/>
  <c r="F116" i="2"/>
  <c r="G116" i="2" s="1"/>
  <c r="F88" i="2"/>
  <c r="G88" i="2" s="1"/>
  <c r="F84" i="2"/>
  <c r="G84" i="2" s="1"/>
  <c r="F80" i="2"/>
  <c r="G80" i="2" s="1"/>
  <c r="F71" i="2"/>
  <c r="G71" i="2" s="1"/>
  <c r="F67" i="2"/>
  <c r="G67" i="2" s="1"/>
  <c r="F58" i="2"/>
  <c r="G58" i="2" s="1"/>
  <c r="F54" i="2"/>
  <c r="G54" i="2" s="1"/>
  <c r="F113" i="2"/>
  <c r="G113" i="2" s="1"/>
  <c r="F111" i="2"/>
  <c r="G111" i="2" s="1"/>
  <c r="F108" i="2"/>
  <c r="G108" i="2" s="1"/>
  <c r="F104" i="2"/>
  <c r="G104" i="2" s="1"/>
  <c r="F99" i="2"/>
  <c r="G99" i="2" s="1"/>
  <c r="F95" i="2"/>
  <c r="G95" i="2" s="1"/>
  <c r="F91" i="2"/>
  <c r="G91" i="2" s="1"/>
  <c r="F85" i="2"/>
  <c r="G85" i="2" s="1"/>
  <c r="F77" i="2"/>
  <c r="G77" i="2" s="1"/>
  <c r="F72" i="2"/>
  <c r="G72" i="2" s="1"/>
  <c r="F64" i="2"/>
  <c r="G64" i="2" s="1"/>
  <c r="F59" i="2"/>
  <c r="G59" i="2" s="1"/>
  <c r="F51" i="2"/>
  <c r="G51" i="2" s="1"/>
  <c r="F38" i="2"/>
  <c r="G38" i="2" s="1"/>
  <c r="F125" i="2"/>
  <c r="G125" i="2" s="1"/>
  <c r="E138" i="2"/>
  <c r="F97" i="2"/>
  <c r="G97" i="2" s="1"/>
  <c r="F170" i="2" l="1"/>
  <c r="G170" i="2" s="1"/>
  <c r="F103" i="2"/>
  <c r="G103" i="2" s="1"/>
  <c r="F157" i="2"/>
  <c r="G157" i="2" s="1"/>
  <c r="E161" i="2"/>
  <c r="F148" i="2"/>
  <c r="G148" i="2" s="1"/>
  <c r="E143" i="2"/>
  <c r="F130" i="2"/>
  <c r="G130" i="2" s="1"/>
  <c r="E151" i="2"/>
  <c r="F138" i="2"/>
  <c r="G138" i="2" s="1"/>
  <c r="E159" i="2"/>
  <c r="F146" i="2"/>
  <c r="G146" i="2" s="1"/>
  <c r="E163" i="2"/>
  <c r="F150" i="2"/>
  <c r="G150" i="2" s="1"/>
  <c r="F132" i="2"/>
  <c r="G132" i="2" s="1"/>
  <c r="E145" i="2"/>
  <c r="F140" i="2"/>
  <c r="G140" i="2" s="1"/>
  <c r="E153" i="2"/>
  <c r="F183" i="2"/>
  <c r="G183" i="2" s="1"/>
  <c r="E196" i="2"/>
  <c r="F134" i="2"/>
  <c r="G134" i="2" s="1"/>
  <c r="E147" i="2"/>
  <c r="E142" i="2"/>
  <c r="F129" i="2"/>
  <c r="G129" i="2" s="1"/>
  <c r="F152" i="2"/>
  <c r="G152" i="2" s="1"/>
  <c r="E165" i="2"/>
  <c r="F136" i="2"/>
  <c r="G136" i="2" s="1"/>
  <c r="E149" i="2"/>
  <c r="F165" i="2" l="1"/>
  <c r="G165" i="2" s="1"/>
  <c r="E178" i="2"/>
  <c r="E160" i="2"/>
  <c r="F147" i="2"/>
  <c r="G147" i="2" s="1"/>
  <c r="F153" i="2"/>
  <c r="G153" i="2" s="1"/>
  <c r="E166" i="2"/>
  <c r="F142" i="2"/>
  <c r="G142" i="2" s="1"/>
  <c r="E155" i="2"/>
  <c r="E172" i="2"/>
  <c r="F159" i="2"/>
  <c r="G159" i="2" s="1"/>
  <c r="F143" i="2"/>
  <c r="G143" i="2" s="1"/>
  <c r="E156" i="2"/>
  <c r="E162" i="2"/>
  <c r="F149" i="2"/>
  <c r="G149" i="2" s="1"/>
  <c r="E209" i="2"/>
  <c r="F196" i="2"/>
  <c r="G196" i="2" s="1"/>
  <c r="F145" i="2"/>
  <c r="G145" i="2" s="1"/>
  <c r="E158" i="2"/>
  <c r="E176" i="2"/>
  <c r="F163" i="2"/>
  <c r="G163" i="2" s="1"/>
  <c r="F151" i="2"/>
  <c r="G151" i="2" s="1"/>
  <c r="E164" i="2"/>
  <c r="E174" i="2"/>
  <c r="F161" i="2"/>
  <c r="G161" i="2" s="1"/>
  <c r="E177" i="2" l="1"/>
  <c r="F164" i="2"/>
  <c r="G164" i="2" s="1"/>
  <c r="E171" i="2"/>
  <c r="F158" i="2"/>
  <c r="G158" i="2" s="1"/>
  <c r="F166" i="2"/>
  <c r="G166" i="2" s="1"/>
  <c r="E179" i="2"/>
  <c r="F178" i="2"/>
  <c r="G178" i="2" s="1"/>
  <c r="E191" i="2"/>
  <c r="E187" i="2"/>
  <c r="F174" i="2"/>
  <c r="G174" i="2" s="1"/>
  <c r="E189" i="2"/>
  <c r="F176" i="2"/>
  <c r="G176" i="2" s="1"/>
  <c r="E222" i="2"/>
  <c r="F209" i="2"/>
  <c r="G209" i="2" s="1"/>
  <c r="E173" i="2"/>
  <c r="F160" i="2"/>
  <c r="G160" i="2" s="1"/>
  <c r="E169" i="2"/>
  <c r="F156" i="2"/>
  <c r="G156" i="2" s="1"/>
  <c r="E168" i="2"/>
  <c r="F155" i="2"/>
  <c r="G155" i="2" s="1"/>
  <c r="E175" i="2"/>
  <c r="F162" i="2"/>
  <c r="G162" i="2" s="1"/>
  <c r="E185" i="2"/>
  <c r="F172" i="2"/>
  <c r="G172" i="2" s="1"/>
  <c r="F222" i="2" l="1"/>
  <c r="G222" i="2" s="1"/>
  <c r="E235" i="2"/>
  <c r="E192" i="2"/>
  <c r="F179" i="2"/>
  <c r="G179" i="2" s="1"/>
  <c r="E198" i="2"/>
  <c r="F185" i="2"/>
  <c r="G185" i="2" s="1"/>
  <c r="E181" i="2"/>
  <c r="F168" i="2"/>
  <c r="G168" i="2" s="1"/>
  <c r="E186" i="2"/>
  <c r="F173" i="2"/>
  <c r="G173" i="2" s="1"/>
  <c r="E202" i="2"/>
  <c r="F189" i="2"/>
  <c r="G189" i="2" s="1"/>
  <c r="E184" i="2"/>
  <c r="F171" i="2"/>
  <c r="G171" i="2" s="1"/>
  <c r="E204" i="2"/>
  <c r="F191" i="2"/>
  <c r="G191" i="2" s="1"/>
  <c r="E188" i="2"/>
  <c r="F175" i="2"/>
  <c r="G175" i="2" s="1"/>
  <c r="F169" i="2"/>
  <c r="G169" i="2" s="1"/>
  <c r="E182" i="2"/>
  <c r="E200" i="2"/>
  <c r="F187" i="2"/>
  <c r="G187" i="2" s="1"/>
  <c r="E190" i="2"/>
  <c r="F177" i="2"/>
  <c r="G177" i="2" s="1"/>
  <c r="F235" i="2" l="1"/>
  <c r="G235" i="2" s="1"/>
  <c r="E248" i="2"/>
  <c r="F248" i="2" s="1"/>
  <c r="G248" i="2" s="1"/>
  <c r="F182" i="2"/>
  <c r="G182" i="2" s="1"/>
  <c r="E195" i="2"/>
  <c r="E213" i="2"/>
  <c r="F200" i="2"/>
  <c r="G200" i="2" s="1"/>
  <c r="E201" i="2"/>
  <c r="F188" i="2"/>
  <c r="G188" i="2" s="1"/>
  <c r="F184" i="2"/>
  <c r="G184" i="2" s="1"/>
  <c r="E197" i="2"/>
  <c r="E199" i="2"/>
  <c r="F186" i="2"/>
  <c r="G186" i="2" s="1"/>
  <c r="E211" i="2"/>
  <c r="F198" i="2"/>
  <c r="G198" i="2" s="1"/>
  <c r="E203" i="2"/>
  <c r="F190" i="2"/>
  <c r="G190" i="2" s="1"/>
  <c r="E217" i="2"/>
  <c r="F204" i="2"/>
  <c r="G204" i="2" s="1"/>
  <c r="E215" i="2"/>
  <c r="F202" i="2"/>
  <c r="G202" i="2" s="1"/>
  <c r="F181" i="2"/>
  <c r="G181" i="2" s="1"/>
  <c r="E194" i="2"/>
  <c r="E205" i="2"/>
  <c r="F192" i="2"/>
  <c r="G192" i="2" s="1"/>
  <c r="E208" i="2" l="1"/>
  <c r="F195" i="2"/>
  <c r="G195" i="2" s="1"/>
  <c r="E230" i="2"/>
  <c r="F217" i="2"/>
  <c r="G217" i="2" s="1"/>
  <c r="E224" i="2"/>
  <c r="F211" i="2"/>
  <c r="G211" i="2" s="1"/>
  <c r="E226" i="2"/>
  <c r="F213" i="2"/>
  <c r="G213" i="2" s="1"/>
  <c r="E207" i="2"/>
  <c r="F194" i="2"/>
  <c r="G194" i="2" s="1"/>
  <c r="E210" i="2"/>
  <c r="F197" i="2"/>
  <c r="G197" i="2" s="1"/>
  <c r="E218" i="2"/>
  <c r="F205" i="2"/>
  <c r="G205" i="2" s="1"/>
  <c r="E228" i="2"/>
  <c r="F215" i="2"/>
  <c r="G215" i="2" s="1"/>
  <c r="E216" i="2"/>
  <c r="F203" i="2"/>
  <c r="G203" i="2" s="1"/>
  <c r="E212" i="2"/>
  <c r="F199" i="2"/>
  <c r="G199" i="2" s="1"/>
  <c r="E214" i="2"/>
  <c r="F201" i="2"/>
  <c r="G201" i="2" s="1"/>
  <c r="F224" i="2" l="1"/>
  <c r="G224" i="2" s="1"/>
  <c r="E237" i="2"/>
  <c r="F230" i="2"/>
  <c r="G230" i="2" s="1"/>
  <c r="E243" i="2"/>
  <c r="F226" i="2"/>
  <c r="G226" i="2" s="1"/>
  <c r="E239" i="2"/>
  <c r="F228" i="2"/>
  <c r="G228" i="2" s="1"/>
  <c r="E241" i="2"/>
  <c r="E225" i="2"/>
  <c r="F212" i="2"/>
  <c r="G212" i="2" s="1"/>
  <c r="E223" i="2"/>
  <c r="F210" i="2"/>
  <c r="G210" i="2" s="1"/>
  <c r="E227" i="2"/>
  <c r="F214" i="2"/>
  <c r="G214" i="2" s="1"/>
  <c r="E229" i="2"/>
  <c r="F216" i="2"/>
  <c r="G216" i="2" s="1"/>
  <c r="E231" i="2"/>
  <c r="F218" i="2"/>
  <c r="G218" i="2" s="1"/>
  <c r="E220" i="2"/>
  <c r="F207" i="2"/>
  <c r="G207" i="2" s="1"/>
  <c r="E221" i="2"/>
  <c r="F208" i="2"/>
  <c r="G208" i="2" s="1"/>
  <c r="F241" i="2" l="1"/>
  <c r="G241" i="2" s="1"/>
  <c r="E254" i="2"/>
  <c r="F254" i="2" s="1"/>
  <c r="G254" i="2" s="1"/>
  <c r="F239" i="2"/>
  <c r="G239" i="2" s="1"/>
  <c r="E252" i="2"/>
  <c r="F252" i="2" s="1"/>
  <c r="G252" i="2" s="1"/>
  <c r="F243" i="2"/>
  <c r="G243" i="2" s="1"/>
  <c r="E256" i="2"/>
  <c r="F256" i="2" s="1"/>
  <c r="G256" i="2" s="1"/>
  <c r="F237" i="2"/>
  <c r="G237" i="2" s="1"/>
  <c r="E250" i="2"/>
  <c r="F250" i="2" s="1"/>
  <c r="G250" i="2" s="1"/>
  <c r="F229" i="2"/>
  <c r="G229" i="2" s="1"/>
  <c r="E242" i="2"/>
  <c r="F221" i="2"/>
  <c r="G221" i="2" s="1"/>
  <c r="E234" i="2"/>
  <c r="F227" i="2"/>
  <c r="G227" i="2" s="1"/>
  <c r="E240" i="2"/>
  <c r="F220" i="2"/>
  <c r="G220" i="2" s="1"/>
  <c r="E233" i="2"/>
  <c r="F223" i="2"/>
  <c r="G223" i="2" s="1"/>
  <c r="E236" i="2"/>
  <c r="F231" i="2"/>
  <c r="G231" i="2" s="1"/>
  <c r="E244" i="2"/>
  <c r="F225" i="2"/>
  <c r="G225" i="2" s="1"/>
  <c r="E238" i="2"/>
  <c r="F238" i="2" l="1"/>
  <c r="G238" i="2" s="1"/>
  <c r="E251" i="2"/>
  <c r="F251" i="2" s="1"/>
  <c r="G251" i="2" s="1"/>
  <c r="F240" i="2"/>
  <c r="G240" i="2" s="1"/>
  <c r="E253" i="2"/>
  <c r="F253" i="2" s="1"/>
  <c r="G253" i="2" s="1"/>
  <c r="F244" i="2"/>
  <c r="G244" i="2" s="1"/>
  <c r="E257" i="2"/>
  <c r="F257" i="2" s="1"/>
  <c r="G257" i="2" s="1"/>
  <c r="F234" i="2"/>
  <c r="G234" i="2" s="1"/>
  <c r="E247" i="2"/>
  <c r="F247" i="2" s="1"/>
  <c r="G247" i="2" s="1"/>
  <c r="F233" i="2"/>
  <c r="G233" i="2" s="1"/>
  <c r="E246" i="2"/>
  <c r="F246" i="2" s="1"/>
  <c r="G246" i="2" s="1"/>
  <c r="F236" i="2"/>
  <c r="G236" i="2" s="1"/>
  <c r="E249" i="2"/>
  <c r="F249" i="2" s="1"/>
  <c r="G249" i="2" s="1"/>
  <c r="F242" i="2"/>
  <c r="G242" i="2" s="1"/>
  <c r="E255" i="2"/>
  <c r="F255" i="2" s="1"/>
  <c r="G255" i="2" s="1"/>
</calcChain>
</file>

<file path=xl/sharedStrings.xml><?xml version="1.0" encoding="utf-8"?>
<sst xmlns="http://schemas.openxmlformats.org/spreadsheetml/2006/main" count="270" uniqueCount="55">
  <si>
    <t>Mesi</t>
  </si>
  <si>
    <t>Maggio</t>
  </si>
  <si>
    <t>Dicembre</t>
  </si>
  <si>
    <t>Dicembre 1999</t>
  </si>
  <si>
    <t>Gennaio</t>
  </si>
  <si>
    <t>Febbraio</t>
  </si>
  <si>
    <t>Marzo</t>
  </si>
  <si>
    <t>Aprile</t>
  </si>
  <si>
    <t>Giugno</t>
  </si>
  <si>
    <t>Luglio</t>
  </si>
  <si>
    <t>Agosto</t>
  </si>
  <si>
    <t>Settembre</t>
  </si>
  <si>
    <t>Ottobre</t>
  </si>
  <si>
    <t>Novembre</t>
  </si>
  <si>
    <t>(a)</t>
  </si>
  <si>
    <t>(b)</t>
  </si>
  <si>
    <t>(c=0,75*b)</t>
  </si>
  <si>
    <t>(d)</t>
  </si>
  <si>
    <t>(e=c+d)</t>
  </si>
  <si>
    <t>(f=1+e/100)</t>
  </si>
  <si>
    <t>COEFFICIENTI TFR ANNUALI E MENSILI</t>
  </si>
  <si>
    <t>Calcolo coefficiente rivalutazione TFR</t>
  </si>
  <si>
    <t>Rivalutazione montante (*)</t>
  </si>
  <si>
    <t>Rivalutazione mese (*)</t>
  </si>
  <si>
    <t>Coefficienti TFR</t>
  </si>
  <si>
    <t>Da computare su quanto risultava accantonato al 31 dicembre dell'anno precedente</t>
  </si>
  <si>
    <t>Dicembre 2000</t>
  </si>
  <si>
    <t>Dicembre 2001</t>
  </si>
  <si>
    <t>Dicembre 2002</t>
  </si>
  <si>
    <t>Gugno</t>
  </si>
  <si>
    <t>Indice 1995=100.
Da gen 2011 2010=100.
Da gen 2016 2015=100.</t>
  </si>
  <si>
    <t>(*) Il coefficiente della colonna e) consente di determinare il solo importo dalla rivalutazione; quello della colonna f) consente di determinare il montante, cioè capitale e rivalutazione. Ad esempio ipotizzando un TFR al 31.12.2011 di euro 1 la rivalutazione di gennaio 2012 si ottiene calcolando il 0,413462% di 1 (0,00413462); l'intero ammontare (TFR+rivalutazione) si ottiene invece moltiplicando  1 x 1,00413462 = 1,00413462.</t>
  </si>
  <si>
    <t>2019 - Da computare su quanto risultava accantonato al 31 dicembre 2018 a titolo di TFR</t>
  </si>
  <si>
    <t>2018 - Da computare su quanto risultava accantonato al 31 dicembre 2017 a titolo di TFR</t>
  </si>
  <si>
    <t>2017 - Da computare su quanto risultava accantonato al 31 dicembre 2016 a titolo di TFR</t>
  </si>
  <si>
    <t>2016 - Da computare su quanto risultava accantonato al 31 dicembre 2015 a titolo di TFR</t>
  </si>
  <si>
    <t>2015 - Da computare su quanto risultava accantonato al 31 dicembre 2014 a titolo di TFR</t>
  </si>
  <si>
    <t>2014 - Da computare su quanto risultava accantonato al 31 dicembre 2013 a titolo di TFR</t>
  </si>
  <si>
    <t>2013 - Da computare su quanto risultava accantonato al 31 dicembre 2012 a titolo di TFR</t>
  </si>
  <si>
    <t>2012 - Da computare su quanto risultava accantonato al 31 dicembre 2011 a titolo di TFR</t>
  </si>
  <si>
    <t>2011 - Da computare su quanto risultava accantonato al 31 dicembre 2010 a titolo di TFR</t>
  </si>
  <si>
    <t>2010 - Da computare su quanto risultava accantonato al 31 dicembre 2009 a titolo di TFR</t>
  </si>
  <si>
    <t>2009 - Da computare su quanto risultava accantonato al 31 dicembre 2008 a titolo di TFR</t>
  </si>
  <si>
    <t>2008 - Da computare su quanto risultava accantonato al 31 dicembre 2007 a titolo di TFR</t>
  </si>
  <si>
    <t>2007 - Da computare su quanto risultava accantonato al 31 dicembre 2006 a titolo di TFR</t>
  </si>
  <si>
    <t>2006 - Da computare su quanto risultava accantonato al 31 dicembre 2005 a titolo di TFR</t>
  </si>
  <si>
    <t>2005 - Da computare su quanto risultava accantonato al 31 dicembre 2004 a titolo di TFR</t>
  </si>
  <si>
    <t>2004 - Da computare su quanto risultava accantonato al 31 dicembre 2003 a titolo di TFR</t>
  </si>
  <si>
    <t>2003 - Da computare su quanto risultava accantonato al 31 dicembre 2002 a titolo di TFR</t>
  </si>
  <si>
    <t>quota
variabile</t>
  </si>
  <si>
    <t>quota
fissa</t>
  </si>
  <si>
    <t>Var. % rispetto
a dicembre</t>
  </si>
  <si>
    <t>Indice ISTAT, Prezzi al consumo
per le famiglie di operai
e impiegati (FOI) netto tabacchi</t>
  </si>
  <si>
    <t>2020 - Da computare su quanto risultava accantonato al 31 dicembre 2019 a titolo di TFR</t>
  </si>
  <si>
    <t>2021 - Da computare su quanto risultava accantonato al 31 dicembre 2020 a titolo di TFR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</si>
</sst>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0000000"/>
    <numFmt numFmtId="166" formatCode="0.0"/>
    <numFmt numFmtId="167" formatCode="0.000000000"/>
  </numFmts>
  <fonts count="8">
    <font>
      <sz val="10"/>
      <name val="Arial"/>
    </font>
    <font>
      <b/>
      <sz val="11"/>
      <color rgb="FF122A4B"/>
      <name val="Roboto Light"/>
    </font>
    <font>
      <sz val="8"/>
      <color rgb="FF122A4B"/>
      <name val="Roboto Light"/>
    </font>
    <font>
      <b/>
      <sz val="9"/>
      <color rgb="FF122A4B"/>
      <name val="Roboto Light"/>
    </font>
    <font>
      <b/>
      <sz val="10"/>
      <color rgb="FF122A4B"/>
      <name val="Roboto Light"/>
    </font>
    <font>
      <sz val="9"/>
      <color rgb="FF122A4B"/>
      <name val="Roboto Light"/>
    </font>
    <font>
      <sz val="10"/>
      <color rgb="FF122A4B"/>
      <name val="Roboto Light"/>
    </font>
    <font>
      <sz val="8"/>
      <color theme="0"/>
      <name val="Roboto Light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/>
    <xf numFmtId="0" fontId="5" fillId="0" borderId="16" xfId="0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5" fillId="0" borderId="4" xfId="0" quotePrefix="1" applyFont="1" applyBorder="1" applyAlignment="1">
      <alignment horizontal="center" vertical="center" wrapText="1"/>
    </xf>
    <xf numFmtId="0" fontId="5" fillId="0" borderId="0" xfId="0" quotePrefix="1" applyFont="1" applyBorder="1" applyAlignment="1">
      <alignment horizontal="center" vertical="center" wrapText="1"/>
    </xf>
    <xf numFmtId="164" fontId="5" fillId="0" borderId="4" xfId="0" quotePrefix="1" applyNumberFormat="1" applyFont="1" applyBorder="1" applyAlignment="1">
      <alignment horizontal="center" vertical="center" wrapText="1"/>
    </xf>
    <xf numFmtId="0" fontId="2" fillId="0" borderId="0" xfId="0" applyFont="1" applyBorder="1"/>
    <xf numFmtId="49" fontId="2" fillId="0" borderId="3" xfId="0" applyNumberFormat="1" applyFont="1" applyBorder="1" applyAlignment="1">
      <alignment horizontal="left"/>
    </xf>
    <xf numFmtId="0" fontId="2" fillId="0" borderId="3" xfId="0" applyFont="1" applyBorder="1"/>
    <xf numFmtId="167" fontId="2" fillId="0" borderId="4" xfId="0" applyNumberFormat="1" applyFont="1" applyBorder="1"/>
    <xf numFmtId="164" fontId="2" fillId="0" borderId="0" xfId="0" applyNumberFormat="1" applyFont="1" applyBorder="1"/>
    <xf numFmtId="165" fontId="2" fillId="0" borderId="4" xfId="0" applyNumberFormat="1" applyFont="1" applyBorder="1"/>
    <xf numFmtId="166" fontId="2" fillId="0" borderId="3" xfId="0" applyNumberFormat="1" applyFont="1" applyBorder="1"/>
    <xf numFmtId="0" fontId="2" fillId="0" borderId="4" xfId="0" applyFont="1" applyBorder="1"/>
    <xf numFmtId="166" fontId="2" fillId="0" borderId="8" xfId="0" applyNumberFormat="1" applyFont="1" applyBorder="1"/>
    <xf numFmtId="0" fontId="2" fillId="0" borderId="9" xfId="0" applyFont="1" applyBorder="1"/>
    <xf numFmtId="0" fontId="2" fillId="0" borderId="10" xfId="0" applyFont="1" applyBorder="1"/>
    <xf numFmtId="164" fontId="2" fillId="0" borderId="10" xfId="0" applyNumberFormat="1" applyFont="1" applyBorder="1"/>
    <xf numFmtId="49" fontId="2" fillId="0" borderId="3" xfId="0" applyNumberFormat="1" applyFont="1" applyBorder="1"/>
    <xf numFmtId="165" fontId="2" fillId="0" borderId="0" xfId="0" applyNumberFormat="1" applyFont="1" applyBorder="1"/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/>
    <xf numFmtId="0" fontId="2" fillId="0" borderId="8" xfId="0" applyFont="1" applyBorder="1"/>
    <xf numFmtId="0" fontId="2" fillId="0" borderId="8" xfId="0" applyFont="1" applyFill="1" applyBorder="1"/>
    <xf numFmtId="165" fontId="2" fillId="0" borderId="9" xfId="0" applyNumberFormat="1" applyFont="1" applyBorder="1"/>
    <xf numFmtId="164" fontId="6" fillId="0" borderId="0" xfId="0" applyNumberFormat="1" applyFont="1"/>
    <xf numFmtId="0" fontId="6" fillId="0" borderId="0" xfId="0" applyFont="1"/>
    <xf numFmtId="165" fontId="2" fillId="0" borderId="0" xfId="0" applyNumberFormat="1" applyFont="1"/>
    <xf numFmtId="165" fontId="2" fillId="0" borderId="3" xfId="0" applyNumberFormat="1" applyFont="1" applyBorder="1"/>
    <xf numFmtId="165" fontId="2" fillId="0" borderId="8" xfId="0" applyNumberFormat="1" applyFont="1" applyBorder="1"/>
    <xf numFmtId="164" fontId="2" fillId="0" borderId="8" xfId="0" applyNumberFormat="1" applyFont="1" applyBorder="1" applyAlignment="1">
      <alignment vertical="center" wrapText="1"/>
    </xf>
    <xf numFmtId="164" fontId="2" fillId="0" borderId="3" xfId="0" applyNumberFormat="1" applyFont="1" applyBorder="1" applyAlignment="1">
      <alignment vertical="center"/>
    </xf>
    <xf numFmtId="166" fontId="2" fillId="0" borderId="3" xfId="0" applyNumberFormat="1" applyFont="1" applyBorder="1" applyAlignment="1"/>
    <xf numFmtId="0" fontId="2" fillId="0" borderId="0" xfId="0" applyFont="1" applyBorder="1" applyAlignment="1"/>
    <xf numFmtId="164" fontId="2" fillId="0" borderId="0" xfId="0" applyNumberFormat="1" applyFont="1" applyBorder="1" applyAlignment="1">
      <alignment vertical="center"/>
    </xf>
    <xf numFmtId="164" fontId="2" fillId="0" borderId="10" xfId="0" applyNumberFormat="1" applyFont="1" applyBorder="1" applyAlignment="1">
      <alignment vertical="center"/>
    </xf>
    <xf numFmtId="166" fontId="2" fillId="0" borderId="8" xfId="0" applyNumberFormat="1" applyFont="1" applyBorder="1" applyAlignment="1"/>
    <xf numFmtId="165" fontId="2" fillId="0" borderId="0" xfId="0" applyNumberFormat="1" applyFont="1" applyBorder="1" applyAlignment="1"/>
    <xf numFmtId="166" fontId="2" fillId="0" borderId="0" xfId="0" applyNumberFormat="1" applyFont="1"/>
    <xf numFmtId="166" fontId="2" fillId="0" borderId="3" xfId="0" applyNumberFormat="1" applyFont="1" applyFill="1" applyBorder="1" applyAlignment="1"/>
    <xf numFmtId="0" fontId="2" fillId="0" borderId="0" xfId="0" quotePrefix="1" applyFont="1"/>
    <xf numFmtId="164" fontId="2" fillId="0" borderId="0" xfId="0" applyNumberFormat="1" applyFont="1"/>
    <xf numFmtId="3" fontId="2" fillId="0" borderId="0" xfId="0" applyNumberFormat="1" applyFont="1"/>
    <xf numFmtId="165" fontId="7" fillId="0" borderId="4" xfId="0" applyNumberFormat="1" applyFont="1" applyBorder="1"/>
    <xf numFmtId="164" fontId="7" fillId="0" borderId="0" xfId="0" applyNumberFormat="1" applyFont="1" applyBorder="1"/>
    <xf numFmtId="0" fontId="7" fillId="0" borderId="0" xfId="0" applyFont="1" applyBorder="1"/>
    <xf numFmtId="164" fontId="5" fillId="0" borderId="2" xfId="0" applyNumberFormat="1" applyFont="1" applyBorder="1" applyAlignment="1">
      <alignment vertical="center" wrapText="1"/>
    </xf>
    <xf numFmtId="164" fontId="5" fillId="0" borderId="12" xfId="0" applyNumberFormat="1" applyFont="1" applyBorder="1" applyAlignment="1"/>
    <xf numFmtId="164" fontId="5" fillId="0" borderId="13" xfId="0" applyNumberFormat="1" applyFont="1" applyBorder="1" applyAlignment="1"/>
    <xf numFmtId="164" fontId="5" fillId="0" borderId="3" xfId="0" applyNumberFormat="1" applyFont="1" applyBorder="1" applyAlignment="1">
      <alignment vertical="center" wrapText="1"/>
    </xf>
    <xf numFmtId="164" fontId="5" fillId="0" borderId="0" xfId="0" applyNumberFormat="1" applyFont="1" applyBorder="1" applyAlignment="1"/>
    <xf numFmtId="164" fontId="5" fillId="0" borderId="4" xfId="0" applyNumberFormat="1" applyFont="1" applyBorder="1" applyAlignment="1"/>
    <xf numFmtId="164" fontId="1" fillId="0" borderId="2" xfId="0" applyNumberFormat="1" applyFont="1" applyBorder="1" applyAlignment="1">
      <alignment horizontal="left" vertical="center" wrapText="1"/>
    </xf>
    <xf numFmtId="164" fontId="1" fillId="0" borderId="12" xfId="0" applyNumberFormat="1" applyFont="1" applyBorder="1" applyAlignment="1">
      <alignment horizontal="left"/>
    </xf>
    <xf numFmtId="164" fontId="1" fillId="0" borderId="13" xfId="0" applyNumberFormat="1" applyFont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vertical="center"/>
    </xf>
    <xf numFmtId="164" fontId="5" fillId="0" borderId="6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vertical="center" wrapText="1"/>
    </xf>
    <xf numFmtId="164" fontId="5" fillId="0" borderId="13" xfId="0" applyNumberFormat="1" applyFont="1" applyBorder="1" applyAlignment="1">
      <alignment vertical="center" wrapText="1"/>
    </xf>
    <xf numFmtId="164" fontId="5" fillId="0" borderId="0" xfId="0" applyNumberFormat="1" applyFont="1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0" fontId="2" fillId="0" borderId="12" xfId="0" quotePrefix="1" applyFont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11" xfId="0" applyFont="1" applyBorder="1" applyAlignment="1">
      <alignment horizontal="left" vertical="center" wrapText="1" inden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center"/>
    </xf>
    <xf numFmtId="164" fontId="5" fillId="0" borderId="12" xfId="0" applyNumberFormat="1" applyFont="1" applyBorder="1" applyAlignment="1">
      <alignment horizontal="left" vertical="center"/>
    </xf>
    <xf numFmtId="164" fontId="5" fillId="0" borderId="13" xfId="0" applyNumberFormat="1" applyFont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122A4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IV266"/>
  <sheetViews>
    <sheetView tabSelected="1" workbookViewId="0">
      <pane ySplit="5" topLeftCell="A239" activePane="bottomLeft" state="frozen"/>
      <selection pane="bottomLeft" activeCell="B246" sqref="B246"/>
    </sheetView>
  </sheetViews>
  <sheetFormatPr defaultColWidth="8.85546875" defaultRowHeight="11.25"/>
  <cols>
    <col min="1" max="1" width="15.7109375" style="1" customWidth="1"/>
    <col min="2" max="3" width="14.7109375" style="1" customWidth="1"/>
    <col min="4" max="5" width="10.7109375" style="1" customWidth="1"/>
    <col min="6" max="6" width="14.7109375" style="1" customWidth="1"/>
    <col min="7" max="7" width="14.7109375" style="43" customWidth="1"/>
    <col min="8" max="8" width="3.42578125" style="1" customWidth="1"/>
    <col min="9" max="9" width="12.7109375" style="1" customWidth="1"/>
    <col min="10" max="10" width="9.140625" style="1" bestFit="1" customWidth="1"/>
    <col min="11" max="16384" width="8.85546875" style="1"/>
  </cols>
  <sheetData>
    <row r="1" spans="1:10" ht="24" customHeight="1">
      <c r="A1" s="54" t="s">
        <v>20</v>
      </c>
      <c r="B1" s="55"/>
      <c r="C1" s="55"/>
      <c r="D1" s="55"/>
      <c r="E1" s="55"/>
      <c r="F1" s="55"/>
      <c r="G1" s="56"/>
    </row>
    <row r="2" spans="1:10" ht="51" customHeight="1">
      <c r="A2" s="69" t="s">
        <v>0</v>
      </c>
      <c r="B2" s="57" t="s">
        <v>52</v>
      </c>
      <c r="C2" s="58"/>
      <c r="D2" s="59" t="s">
        <v>21</v>
      </c>
      <c r="E2" s="60"/>
      <c r="F2" s="60"/>
      <c r="G2" s="61"/>
    </row>
    <row r="3" spans="1:10" ht="18" customHeight="1">
      <c r="A3" s="70"/>
      <c r="B3" s="71" t="s">
        <v>30</v>
      </c>
      <c r="C3" s="73" t="s">
        <v>51</v>
      </c>
      <c r="D3" s="71" t="s">
        <v>49</v>
      </c>
      <c r="E3" s="75" t="s">
        <v>50</v>
      </c>
      <c r="F3" s="62" t="s">
        <v>24</v>
      </c>
      <c r="G3" s="63"/>
    </row>
    <row r="4" spans="1:10" ht="70.5" customHeight="1">
      <c r="A4" s="70"/>
      <c r="B4" s="72"/>
      <c r="C4" s="74"/>
      <c r="D4" s="72"/>
      <c r="E4" s="76"/>
      <c r="F4" s="2" t="s">
        <v>23</v>
      </c>
      <c r="G4" s="3" t="s">
        <v>22</v>
      </c>
    </row>
    <row r="5" spans="1:10" ht="18" customHeight="1">
      <c r="A5" s="70"/>
      <c r="B5" s="4" t="s">
        <v>14</v>
      </c>
      <c r="C5" s="5" t="s">
        <v>15</v>
      </c>
      <c r="D5" s="4" t="s">
        <v>16</v>
      </c>
      <c r="E5" s="6" t="s">
        <v>17</v>
      </c>
      <c r="F5" s="6" t="s">
        <v>18</v>
      </c>
      <c r="G5" s="7" t="s">
        <v>19</v>
      </c>
    </row>
    <row r="6" spans="1:10" ht="15" customHeight="1">
      <c r="A6" s="77" t="s">
        <v>25</v>
      </c>
      <c r="B6" s="78"/>
      <c r="C6" s="78"/>
      <c r="D6" s="78"/>
      <c r="E6" s="78"/>
      <c r="F6" s="78"/>
      <c r="G6" s="79"/>
      <c r="H6" s="8"/>
    </row>
    <row r="7" spans="1:10" ht="13.5" customHeight="1">
      <c r="A7" s="9" t="s">
        <v>3</v>
      </c>
      <c r="B7" s="10">
        <v>110.4</v>
      </c>
      <c r="C7" s="11">
        <v>2.1276600000000001</v>
      </c>
      <c r="D7" s="12">
        <v>1.595745</v>
      </c>
      <c r="E7" s="8">
        <v>1.5</v>
      </c>
      <c r="F7" s="12">
        <v>3.095745</v>
      </c>
      <c r="G7" s="13">
        <v>1.0309574500000001</v>
      </c>
      <c r="H7" s="8"/>
    </row>
    <row r="8" spans="1:10" ht="13.5" customHeight="1">
      <c r="A8" s="9" t="s">
        <v>26</v>
      </c>
      <c r="B8" s="10">
        <v>113.4</v>
      </c>
      <c r="C8" s="11">
        <v>2.7173910000000001</v>
      </c>
      <c r="D8" s="12">
        <v>2.038043</v>
      </c>
      <c r="E8" s="8">
        <v>1.5</v>
      </c>
      <c r="F8" s="12">
        <v>3.538043</v>
      </c>
      <c r="G8" s="13">
        <v>1.03538043</v>
      </c>
      <c r="H8" s="8"/>
    </row>
    <row r="9" spans="1:10" ht="13.5" customHeight="1">
      <c r="A9" s="9" t="s">
        <v>27</v>
      </c>
      <c r="B9" s="14">
        <v>116</v>
      </c>
      <c r="C9" s="15">
        <v>2.2927689594356204</v>
      </c>
      <c r="D9" s="12">
        <v>1.7195767195767153</v>
      </c>
      <c r="E9" s="8">
        <v>1.5</v>
      </c>
      <c r="F9" s="12">
        <v>3.2195767195767155</v>
      </c>
      <c r="G9" s="13">
        <v>1.0321957671957671</v>
      </c>
      <c r="H9" s="8"/>
    </row>
    <row r="10" spans="1:10" ht="13.5" customHeight="1">
      <c r="A10" s="9" t="s">
        <v>28</v>
      </c>
      <c r="B10" s="16">
        <v>119.1</v>
      </c>
      <c r="C10" s="17">
        <v>2.6724137931034342</v>
      </c>
      <c r="D10" s="12">
        <v>2.0043103448275756</v>
      </c>
      <c r="E10" s="18">
        <v>1.5</v>
      </c>
      <c r="F10" s="19">
        <v>3.5043103448275756</v>
      </c>
      <c r="G10" s="13">
        <v>1.0350431034482757</v>
      </c>
      <c r="H10" s="8"/>
    </row>
    <row r="11" spans="1:10" ht="15" customHeight="1">
      <c r="A11" s="48" t="s">
        <v>48</v>
      </c>
      <c r="B11" s="64"/>
      <c r="C11" s="64"/>
      <c r="D11" s="64"/>
      <c r="E11" s="64"/>
      <c r="F11" s="64"/>
      <c r="G11" s="65"/>
      <c r="H11" s="8"/>
    </row>
    <row r="12" spans="1:10" ht="13.5" customHeight="1">
      <c r="A12" s="20" t="s">
        <v>4</v>
      </c>
      <c r="B12" s="10">
        <v>119.6</v>
      </c>
      <c r="C12" s="15">
        <f>((B12/$B$10)-1)*100</f>
        <v>0.4198152812762368</v>
      </c>
      <c r="D12" s="12">
        <f>0.75*C12</f>
        <v>0.3148614609571776</v>
      </c>
      <c r="E12" s="8">
        <v>0.125</v>
      </c>
      <c r="F12" s="12">
        <f>+D12+E12</f>
        <v>0.4398614609571776</v>
      </c>
      <c r="G12" s="13">
        <f>1+F12/100</f>
        <v>1.0043986146095718</v>
      </c>
      <c r="H12" s="8"/>
      <c r="I12" s="12"/>
      <c r="J12" s="21"/>
    </row>
    <row r="13" spans="1:10" ht="13.5" customHeight="1">
      <c r="A13" s="22" t="s">
        <v>5</v>
      </c>
      <c r="B13" s="10">
        <v>119.8</v>
      </c>
      <c r="C13" s="15">
        <f t="shared" ref="C13:C23" si="0">((B13/$B$10)-1)*100</f>
        <v>0.58774139378674484</v>
      </c>
      <c r="D13" s="12">
        <f t="shared" ref="D13:D23" si="1">0.75*C13</f>
        <v>0.44080604534005863</v>
      </c>
      <c r="E13" s="8">
        <v>0.25</v>
      </c>
      <c r="F13" s="12">
        <f t="shared" ref="F13:F23" si="2">+D13+E13</f>
        <v>0.69080604534005863</v>
      </c>
      <c r="G13" s="13">
        <f t="shared" ref="G13:G77" si="3">1+F13/100</f>
        <v>1.0069080604534006</v>
      </c>
      <c r="I13" s="12"/>
      <c r="J13" s="21"/>
    </row>
    <row r="14" spans="1:10" ht="13.5" customHeight="1">
      <c r="A14" s="10" t="s">
        <v>6</v>
      </c>
      <c r="B14" s="10">
        <v>120.2</v>
      </c>
      <c r="C14" s="15">
        <f t="shared" si="0"/>
        <v>0.92359361880773871</v>
      </c>
      <c r="D14" s="12">
        <f t="shared" si="1"/>
        <v>0.69269521410580404</v>
      </c>
      <c r="E14" s="8">
        <v>0.375</v>
      </c>
      <c r="F14" s="12">
        <f t="shared" si="2"/>
        <v>1.067695214105804</v>
      </c>
      <c r="G14" s="13">
        <f t="shared" si="3"/>
        <v>1.0106769521410581</v>
      </c>
      <c r="I14" s="12"/>
      <c r="J14" s="21"/>
    </row>
    <row r="15" spans="1:10" ht="13.5" customHeight="1">
      <c r="A15" s="10" t="s">
        <v>7</v>
      </c>
      <c r="B15" s="10">
        <v>120.4</v>
      </c>
      <c r="C15" s="15">
        <f t="shared" si="0"/>
        <v>1.0915197313182246</v>
      </c>
      <c r="D15" s="12">
        <f t="shared" si="1"/>
        <v>0.81863979848866841</v>
      </c>
      <c r="E15" s="8">
        <v>0.5</v>
      </c>
      <c r="F15" s="12">
        <f t="shared" si="2"/>
        <v>1.3186397984886684</v>
      </c>
      <c r="G15" s="13">
        <f t="shared" si="3"/>
        <v>1.0131863979848867</v>
      </c>
      <c r="I15" s="12"/>
      <c r="J15" s="21"/>
    </row>
    <row r="16" spans="1:10" ht="13.5" customHeight="1">
      <c r="A16" s="10" t="s">
        <v>1</v>
      </c>
      <c r="B16" s="10">
        <v>120.5</v>
      </c>
      <c r="C16" s="15">
        <f t="shared" si="0"/>
        <v>1.1754827875734675</v>
      </c>
      <c r="D16" s="12">
        <f t="shared" si="1"/>
        <v>0.8816120906801006</v>
      </c>
      <c r="E16" s="8">
        <v>0.625</v>
      </c>
      <c r="F16" s="12">
        <f t="shared" si="2"/>
        <v>1.5066120906801006</v>
      </c>
      <c r="G16" s="13">
        <f t="shared" si="3"/>
        <v>1.015066120906801</v>
      </c>
      <c r="I16" s="12"/>
      <c r="J16" s="21"/>
    </row>
    <row r="17" spans="1:10" ht="13.5" customHeight="1">
      <c r="A17" s="23" t="s">
        <v>8</v>
      </c>
      <c r="B17" s="10">
        <v>120.6</v>
      </c>
      <c r="C17" s="15">
        <f t="shared" si="0"/>
        <v>1.2594458438287104</v>
      </c>
      <c r="D17" s="12">
        <f t="shared" si="1"/>
        <v>0.94458438287153279</v>
      </c>
      <c r="E17" s="8">
        <v>0.75</v>
      </c>
      <c r="F17" s="12">
        <f t="shared" si="2"/>
        <v>1.6945843828715328</v>
      </c>
      <c r="G17" s="13">
        <f t="shared" si="3"/>
        <v>1.0169458438287153</v>
      </c>
      <c r="I17" s="12"/>
      <c r="J17" s="21"/>
    </row>
    <row r="18" spans="1:10" s="8" customFormat="1" ht="13.5" customHeight="1">
      <c r="A18" s="10" t="s">
        <v>9</v>
      </c>
      <c r="B18" s="10">
        <v>120.9</v>
      </c>
      <c r="C18" s="15">
        <f t="shared" si="0"/>
        <v>1.5113350125944613</v>
      </c>
      <c r="D18" s="12">
        <f t="shared" si="1"/>
        <v>1.133501259445846</v>
      </c>
      <c r="E18" s="8">
        <v>0.875</v>
      </c>
      <c r="F18" s="12">
        <f t="shared" si="2"/>
        <v>2.008501259445846</v>
      </c>
      <c r="G18" s="13">
        <f t="shared" si="3"/>
        <v>1.0200850125944585</v>
      </c>
      <c r="I18" s="12"/>
      <c r="J18" s="21"/>
    </row>
    <row r="19" spans="1:10" s="8" customFormat="1" ht="13.5" customHeight="1">
      <c r="A19" s="10" t="s">
        <v>10</v>
      </c>
      <c r="B19" s="10">
        <v>121.1</v>
      </c>
      <c r="C19" s="15">
        <f t="shared" si="0"/>
        <v>1.6792611251049472</v>
      </c>
      <c r="D19" s="12">
        <f t="shared" si="1"/>
        <v>1.2594458438287104</v>
      </c>
      <c r="E19" s="8">
        <v>1</v>
      </c>
      <c r="F19" s="12">
        <f t="shared" si="2"/>
        <v>2.2594458438287104</v>
      </c>
      <c r="G19" s="13">
        <f t="shared" si="3"/>
        <v>1.0225944584382871</v>
      </c>
      <c r="I19" s="12"/>
      <c r="J19" s="21"/>
    </row>
    <row r="20" spans="1:10" s="8" customFormat="1" ht="13.5" customHeight="1">
      <c r="A20" s="10" t="s">
        <v>11</v>
      </c>
      <c r="B20" s="10">
        <v>121.4</v>
      </c>
      <c r="C20" s="15">
        <f t="shared" si="0"/>
        <v>1.9311502938706981</v>
      </c>
      <c r="D20" s="12">
        <f t="shared" si="1"/>
        <v>1.4483627204030236</v>
      </c>
      <c r="E20" s="8">
        <v>1.125</v>
      </c>
      <c r="F20" s="12">
        <f t="shared" si="2"/>
        <v>2.5733627204030238</v>
      </c>
      <c r="G20" s="13">
        <f t="shared" si="3"/>
        <v>1.0257336272040303</v>
      </c>
      <c r="I20" s="12"/>
      <c r="J20" s="21"/>
    </row>
    <row r="21" spans="1:10" s="8" customFormat="1" ht="13.5" customHeight="1">
      <c r="A21" s="10" t="s">
        <v>12</v>
      </c>
      <c r="B21" s="23">
        <v>121.5</v>
      </c>
      <c r="C21" s="11">
        <f t="shared" si="0"/>
        <v>2.0151133501259411</v>
      </c>
      <c r="D21" s="12">
        <f t="shared" si="1"/>
        <v>1.5113350125944558</v>
      </c>
      <c r="E21" s="8">
        <v>1.25</v>
      </c>
      <c r="F21" s="12">
        <f t="shared" si="2"/>
        <v>2.761335012594456</v>
      </c>
      <c r="G21" s="13">
        <f t="shared" si="3"/>
        <v>1.0276133501259446</v>
      </c>
      <c r="I21" s="12"/>
      <c r="J21" s="21"/>
    </row>
    <row r="22" spans="1:10" s="8" customFormat="1" ht="13.5" customHeight="1">
      <c r="A22" s="10" t="s">
        <v>13</v>
      </c>
      <c r="B22" s="23">
        <v>121.8</v>
      </c>
      <c r="C22" s="15">
        <f t="shared" si="0"/>
        <v>2.267002518891692</v>
      </c>
      <c r="D22" s="12">
        <f t="shared" si="1"/>
        <v>1.700251889168769</v>
      </c>
      <c r="E22" s="8">
        <v>1.375</v>
      </c>
      <c r="F22" s="12">
        <f t="shared" si="2"/>
        <v>3.075251889168769</v>
      </c>
      <c r="G22" s="13">
        <f t="shared" si="3"/>
        <v>1.0307525188916877</v>
      </c>
      <c r="I22" s="12"/>
      <c r="J22" s="21"/>
    </row>
    <row r="23" spans="1:10" s="8" customFormat="1" ht="13.5" customHeight="1">
      <c r="A23" s="24" t="s">
        <v>2</v>
      </c>
      <c r="B23" s="25">
        <v>121.8</v>
      </c>
      <c r="C23" s="17">
        <f t="shared" si="0"/>
        <v>2.267002518891692</v>
      </c>
      <c r="D23" s="12">
        <f t="shared" si="1"/>
        <v>1.700251889168769</v>
      </c>
      <c r="E23" s="8">
        <v>1.5</v>
      </c>
      <c r="F23" s="12">
        <f t="shared" si="2"/>
        <v>3.200251889168769</v>
      </c>
      <c r="G23" s="13">
        <f t="shared" si="3"/>
        <v>1.0320025188916877</v>
      </c>
      <c r="I23" s="12"/>
      <c r="J23" s="21"/>
    </row>
    <row r="24" spans="1:10" s="8" customFormat="1" ht="15" customHeight="1">
      <c r="A24" s="48" t="s">
        <v>47</v>
      </c>
      <c r="B24" s="64"/>
      <c r="C24" s="64"/>
      <c r="D24" s="64"/>
      <c r="E24" s="64"/>
      <c r="F24" s="64"/>
      <c r="G24" s="65"/>
    </row>
    <row r="25" spans="1:10" s="8" customFormat="1" ht="13.5" customHeight="1">
      <c r="A25" s="23" t="s">
        <v>4</v>
      </c>
      <c r="B25" s="14">
        <v>122</v>
      </c>
      <c r="C25" s="15">
        <f t="shared" ref="C25:C36" si="4">((B25/$B$23)-1)*100</f>
        <v>0.16420361247948545</v>
      </c>
      <c r="D25" s="12">
        <f t="shared" ref="D25:D49" si="5">0.75*C25</f>
        <v>0.12315270935961409</v>
      </c>
      <c r="E25" s="8">
        <f>+E12</f>
        <v>0.125</v>
      </c>
      <c r="F25" s="12">
        <f>+D25+E25</f>
        <v>0.24815270935961409</v>
      </c>
      <c r="G25" s="13">
        <f t="shared" si="3"/>
        <v>1.0024815270935961</v>
      </c>
    </row>
    <row r="26" spans="1:10" s="8" customFormat="1" ht="13.5" customHeight="1">
      <c r="A26" s="10" t="s">
        <v>5</v>
      </c>
      <c r="B26" s="14">
        <v>122.4</v>
      </c>
      <c r="C26" s="15">
        <f t="shared" si="4"/>
        <v>0.49261083743843415</v>
      </c>
      <c r="D26" s="12">
        <f t="shared" si="5"/>
        <v>0.36945812807882561</v>
      </c>
      <c r="E26" s="8">
        <f t="shared" ref="E26:E36" si="6">+E13</f>
        <v>0.25</v>
      </c>
      <c r="F26" s="12">
        <f t="shared" ref="F26:F36" si="7">+D26+E26</f>
        <v>0.61945812807882561</v>
      </c>
      <c r="G26" s="13">
        <f t="shared" si="3"/>
        <v>1.0061945812807882</v>
      </c>
    </row>
    <row r="27" spans="1:10" s="8" customFormat="1" ht="13.5" customHeight="1">
      <c r="A27" s="10" t="s">
        <v>6</v>
      </c>
      <c r="B27" s="14">
        <v>122.5</v>
      </c>
      <c r="C27" s="15">
        <f t="shared" si="4"/>
        <v>0.57471264367816577</v>
      </c>
      <c r="D27" s="12">
        <f t="shared" si="5"/>
        <v>0.43103448275862433</v>
      </c>
      <c r="E27" s="8">
        <f t="shared" si="6"/>
        <v>0.375</v>
      </c>
      <c r="F27" s="12">
        <f t="shared" si="7"/>
        <v>0.80603448275862433</v>
      </c>
      <c r="G27" s="13">
        <f t="shared" si="3"/>
        <v>1.0080603448275862</v>
      </c>
    </row>
    <row r="28" spans="1:10" s="8" customFormat="1" ht="13.5" customHeight="1">
      <c r="A28" s="10" t="s">
        <v>7</v>
      </c>
      <c r="B28" s="14">
        <v>122.8</v>
      </c>
      <c r="C28" s="15">
        <f t="shared" si="4"/>
        <v>0.82101806239738284</v>
      </c>
      <c r="D28" s="12">
        <f t="shared" si="5"/>
        <v>0.61576354679803713</v>
      </c>
      <c r="E28" s="8">
        <f t="shared" si="6"/>
        <v>0.5</v>
      </c>
      <c r="F28" s="12">
        <f t="shared" si="7"/>
        <v>1.1157635467980371</v>
      </c>
      <c r="G28" s="13">
        <f t="shared" si="3"/>
        <v>1.0111576354679803</v>
      </c>
    </row>
    <row r="29" spans="1:10" s="8" customFormat="1" ht="13.5" customHeight="1">
      <c r="A29" s="10" t="s">
        <v>1</v>
      </c>
      <c r="B29" s="14">
        <v>123</v>
      </c>
      <c r="C29" s="15">
        <f t="shared" si="4"/>
        <v>0.98522167487684609</v>
      </c>
      <c r="D29" s="12">
        <f t="shared" si="5"/>
        <v>0.73891625615763457</v>
      </c>
      <c r="E29" s="8">
        <f t="shared" si="6"/>
        <v>0.625</v>
      </c>
      <c r="F29" s="12">
        <f t="shared" si="7"/>
        <v>1.3639162561576346</v>
      </c>
      <c r="G29" s="13">
        <f t="shared" si="3"/>
        <v>1.0136391625615764</v>
      </c>
    </row>
    <row r="30" spans="1:10" s="8" customFormat="1" ht="13.5" customHeight="1">
      <c r="A30" s="10" t="s">
        <v>8</v>
      </c>
      <c r="B30" s="14">
        <v>123.3</v>
      </c>
      <c r="C30" s="15">
        <f t="shared" si="4"/>
        <v>1.2315270935960632</v>
      </c>
      <c r="D30" s="12">
        <f t="shared" si="5"/>
        <v>0.92364532019704737</v>
      </c>
      <c r="E30" s="8">
        <f t="shared" si="6"/>
        <v>0.75</v>
      </c>
      <c r="F30" s="12">
        <f t="shared" si="7"/>
        <v>1.6736453201970474</v>
      </c>
      <c r="G30" s="13">
        <f t="shared" si="3"/>
        <v>1.0167364532019705</v>
      </c>
    </row>
    <row r="31" spans="1:10" s="8" customFormat="1" ht="13.5" customHeight="1">
      <c r="A31" s="10" t="s">
        <v>9</v>
      </c>
      <c r="B31" s="14">
        <v>123.4</v>
      </c>
      <c r="C31" s="11">
        <f t="shared" si="4"/>
        <v>1.3136288998357948</v>
      </c>
      <c r="D31" s="12">
        <f t="shared" si="5"/>
        <v>0.98522167487684609</v>
      </c>
      <c r="E31" s="8">
        <f t="shared" si="6"/>
        <v>0.875</v>
      </c>
      <c r="F31" s="12">
        <f t="shared" si="7"/>
        <v>1.8602216748768461</v>
      </c>
      <c r="G31" s="13">
        <f t="shared" si="3"/>
        <v>1.0186022167487685</v>
      </c>
    </row>
    <row r="32" spans="1:10" s="8" customFormat="1" ht="13.5" customHeight="1">
      <c r="A32" s="10" t="s">
        <v>10</v>
      </c>
      <c r="B32" s="14">
        <v>123.6</v>
      </c>
      <c r="C32" s="15">
        <f t="shared" si="4"/>
        <v>1.477832512315258</v>
      </c>
      <c r="D32" s="12">
        <f t="shared" si="5"/>
        <v>1.1083743842364435</v>
      </c>
      <c r="E32" s="8">
        <f t="shared" si="6"/>
        <v>1</v>
      </c>
      <c r="F32" s="12">
        <f t="shared" si="7"/>
        <v>2.1083743842364435</v>
      </c>
      <c r="G32" s="13">
        <f t="shared" si="3"/>
        <v>1.0210837438423643</v>
      </c>
    </row>
    <row r="33" spans="1:7" s="8" customFormat="1" ht="13.5" customHeight="1">
      <c r="A33" s="10" t="s">
        <v>11</v>
      </c>
      <c r="B33" s="14">
        <v>123.6</v>
      </c>
      <c r="C33" s="15">
        <f t="shared" si="4"/>
        <v>1.477832512315258</v>
      </c>
      <c r="D33" s="12">
        <f t="shared" si="5"/>
        <v>1.1083743842364435</v>
      </c>
      <c r="E33" s="8">
        <f t="shared" si="6"/>
        <v>1.125</v>
      </c>
      <c r="F33" s="12">
        <f t="shared" si="7"/>
        <v>2.2333743842364435</v>
      </c>
      <c r="G33" s="13">
        <f t="shared" si="3"/>
        <v>1.0223337438423645</v>
      </c>
    </row>
    <row r="34" spans="1:7" s="8" customFormat="1" ht="13.5" customHeight="1">
      <c r="A34" s="10" t="s">
        <v>12</v>
      </c>
      <c r="B34" s="14">
        <v>123.6</v>
      </c>
      <c r="C34" s="15">
        <f t="shared" si="4"/>
        <v>1.477832512315258</v>
      </c>
      <c r="D34" s="12">
        <f t="shared" si="5"/>
        <v>1.1083743842364435</v>
      </c>
      <c r="E34" s="8">
        <f t="shared" si="6"/>
        <v>1.25</v>
      </c>
      <c r="F34" s="12">
        <f t="shared" si="7"/>
        <v>2.3583743842364435</v>
      </c>
      <c r="G34" s="13">
        <f t="shared" si="3"/>
        <v>1.0235837438423645</v>
      </c>
    </row>
    <row r="35" spans="1:7" s="8" customFormat="1" ht="13.5" customHeight="1">
      <c r="A35" s="10" t="s">
        <v>13</v>
      </c>
      <c r="B35" s="14">
        <v>123.9</v>
      </c>
      <c r="C35" s="15">
        <f t="shared" si="4"/>
        <v>1.7241379310344973</v>
      </c>
      <c r="D35" s="12">
        <f t="shared" si="5"/>
        <v>1.293103448275873</v>
      </c>
      <c r="E35" s="8">
        <f t="shared" si="6"/>
        <v>1.375</v>
      </c>
      <c r="F35" s="12">
        <f t="shared" si="7"/>
        <v>2.6681034482758728</v>
      </c>
      <c r="G35" s="13">
        <f t="shared" si="3"/>
        <v>1.0266810344827588</v>
      </c>
    </row>
    <row r="36" spans="1:7" s="8" customFormat="1" ht="13.5" customHeight="1">
      <c r="A36" s="24" t="s">
        <v>2</v>
      </c>
      <c r="B36" s="16">
        <v>123.9</v>
      </c>
      <c r="C36" s="17">
        <f t="shared" si="4"/>
        <v>1.7241379310344973</v>
      </c>
      <c r="D36" s="19">
        <f t="shared" si="5"/>
        <v>1.293103448275873</v>
      </c>
      <c r="E36" s="18">
        <f t="shared" si="6"/>
        <v>1.5</v>
      </c>
      <c r="F36" s="19">
        <f t="shared" si="7"/>
        <v>2.7931034482758728</v>
      </c>
      <c r="G36" s="26">
        <f t="shared" si="3"/>
        <v>1.0279310344827588</v>
      </c>
    </row>
    <row r="37" spans="1:7" s="8" customFormat="1" ht="15" customHeight="1">
      <c r="A37" s="51" t="s">
        <v>46</v>
      </c>
      <c r="B37" s="66"/>
      <c r="C37" s="66"/>
      <c r="D37" s="66"/>
      <c r="E37" s="66"/>
      <c r="F37" s="66"/>
      <c r="G37" s="67"/>
    </row>
    <row r="38" spans="1:7" s="8" customFormat="1" ht="13.5" customHeight="1">
      <c r="A38" s="10" t="s">
        <v>4</v>
      </c>
      <c r="B38" s="14">
        <v>123.9</v>
      </c>
      <c r="C38" s="15">
        <f t="shared" ref="C38:C49" si="8">((B38/$B$36)-1)*100</f>
        <v>0</v>
      </c>
      <c r="D38" s="12">
        <f t="shared" si="5"/>
        <v>0</v>
      </c>
      <c r="E38" s="8">
        <f>+E25</f>
        <v>0.125</v>
      </c>
      <c r="F38" s="12">
        <f>+D38+E38</f>
        <v>0.125</v>
      </c>
      <c r="G38" s="13">
        <f t="shared" si="3"/>
        <v>1.00125</v>
      </c>
    </row>
    <row r="39" spans="1:7" s="8" customFormat="1" ht="13.5" customHeight="1">
      <c r="A39" s="10" t="s">
        <v>5</v>
      </c>
      <c r="B39" s="14">
        <v>124.3</v>
      </c>
      <c r="C39" s="15">
        <f t="shared" si="8"/>
        <v>0.32284100080710587</v>
      </c>
      <c r="D39" s="12">
        <f t="shared" si="5"/>
        <v>0.2421307506053294</v>
      </c>
      <c r="E39" s="8">
        <f t="shared" ref="E39:E49" si="9">+E26</f>
        <v>0.25</v>
      </c>
      <c r="F39" s="12">
        <f t="shared" ref="F39:F49" si="10">+D39+E39</f>
        <v>0.4921307506053294</v>
      </c>
      <c r="G39" s="13">
        <f t="shared" si="3"/>
        <v>1.0049213075060532</v>
      </c>
    </row>
    <row r="40" spans="1:7" s="8" customFormat="1" ht="13.5" customHeight="1">
      <c r="A40" s="10" t="s">
        <v>6</v>
      </c>
      <c r="B40" s="14">
        <v>124.5</v>
      </c>
      <c r="C40" s="15">
        <f t="shared" si="8"/>
        <v>0.48426150121065881</v>
      </c>
      <c r="D40" s="12">
        <f t="shared" si="5"/>
        <v>0.36319612590799411</v>
      </c>
      <c r="E40" s="8">
        <f t="shared" si="9"/>
        <v>0.375</v>
      </c>
      <c r="F40" s="12">
        <f t="shared" si="10"/>
        <v>0.73819612590799411</v>
      </c>
      <c r="G40" s="13">
        <f t="shared" si="3"/>
        <v>1.00738196125908</v>
      </c>
    </row>
    <row r="41" spans="1:7" s="8" customFormat="1" ht="13.5" customHeight="1">
      <c r="A41" s="10" t="s">
        <v>7</v>
      </c>
      <c r="B41" s="14">
        <v>124.9</v>
      </c>
      <c r="C41" s="15">
        <f t="shared" si="8"/>
        <v>0.80710250201776468</v>
      </c>
      <c r="D41" s="12">
        <f t="shared" si="5"/>
        <v>0.60532687651332351</v>
      </c>
      <c r="E41" s="8">
        <f t="shared" si="9"/>
        <v>0.5</v>
      </c>
      <c r="F41" s="12">
        <f t="shared" si="10"/>
        <v>1.1053268765133235</v>
      </c>
      <c r="G41" s="13">
        <f t="shared" si="3"/>
        <v>1.0110532687651332</v>
      </c>
    </row>
    <row r="42" spans="1:7" s="8" customFormat="1" ht="13.5" customHeight="1">
      <c r="A42" s="10" t="s">
        <v>1</v>
      </c>
      <c r="B42" s="14">
        <v>125.1</v>
      </c>
      <c r="C42" s="15">
        <f t="shared" si="8"/>
        <v>0.96852300242129541</v>
      </c>
      <c r="D42" s="12">
        <f t="shared" si="5"/>
        <v>0.72639225181597156</v>
      </c>
      <c r="E42" s="8">
        <f t="shared" si="9"/>
        <v>0.625</v>
      </c>
      <c r="F42" s="12">
        <f t="shared" si="10"/>
        <v>1.3513922518159716</v>
      </c>
      <c r="G42" s="13">
        <f t="shared" si="3"/>
        <v>1.0135139225181597</v>
      </c>
    </row>
    <row r="43" spans="1:7" s="8" customFormat="1" ht="13.5" customHeight="1">
      <c r="A43" s="10" t="s">
        <v>8</v>
      </c>
      <c r="B43" s="14">
        <v>125.3</v>
      </c>
      <c r="C43" s="15">
        <f t="shared" si="8"/>
        <v>1.1299435028248483</v>
      </c>
      <c r="D43" s="12">
        <f t="shared" si="5"/>
        <v>0.84745762711863626</v>
      </c>
      <c r="E43" s="8">
        <f t="shared" si="9"/>
        <v>0.75</v>
      </c>
      <c r="F43" s="12">
        <f t="shared" si="10"/>
        <v>1.5974576271186363</v>
      </c>
      <c r="G43" s="13">
        <f t="shared" si="3"/>
        <v>1.0159745762711863</v>
      </c>
    </row>
    <row r="44" spans="1:7" s="8" customFormat="1" ht="13.5" customHeight="1">
      <c r="A44" s="10" t="s">
        <v>9</v>
      </c>
      <c r="B44" s="14">
        <v>125.6</v>
      </c>
      <c r="C44" s="15">
        <f t="shared" si="8"/>
        <v>1.3720742534301777</v>
      </c>
      <c r="D44" s="12">
        <f t="shared" si="5"/>
        <v>1.0290556900726333</v>
      </c>
      <c r="E44" s="8">
        <f t="shared" si="9"/>
        <v>0.875</v>
      </c>
      <c r="F44" s="12">
        <f t="shared" si="10"/>
        <v>1.9040556900726333</v>
      </c>
      <c r="G44" s="13">
        <f t="shared" si="3"/>
        <v>1.0190405569007264</v>
      </c>
    </row>
    <row r="45" spans="1:7" s="8" customFormat="1" ht="13.5" customHeight="1">
      <c r="A45" s="10" t="s">
        <v>10</v>
      </c>
      <c r="B45" s="14">
        <v>125.8</v>
      </c>
      <c r="C45" s="15">
        <f t="shared" si="8"/>
        <v>1.5334947538337307</v>
      </c>
      <c r="D45" s="12">
        <f t="shared" si="5"/>
        <v>1.150121065375298</v>
      </c>
      <c r="E45" s="8">
        <f t="shared" si="9"/>
        <v>1</v>
      </c>
      <c r="F45" s="12">
        <f t="shared" si="10"/>
        <v>2.150121065375298</v>
      </c>
      <c r="G45" s="13">
        <f t="shared" si="3"/>
        <v>1.0215012106537529</v>
      </c>
    </row>
    <row r="46" spans="1:7" s="8" customFormat="1" ht="13.5" customHeight="1">
      <c r="A46" s="10" t="s">
        <v>11</v>
      </c>
      <c r="B46" s="14">
        <v>125.9</v>
      </c>
      <c r="C46" s="15">
        <f t="shared" si="8"/>
        <v>1.6142050040355072</v>
      </c>
      <c r="D46" s="12">
        <f t="shared" si="5"/>
        <v>1.2106537530266304</v>
      </c>
      <c r="E46" s="8">
        <f t="shared" si="9"/>
        <v>1.125</v>
      </c>
      <c r="F46" s="12">
        <f t="shared" si="10"/>
        <v>2.3356537530266301</v>
      </c>
      <c r="G46" s="13">
        <f t="shared" si="3"/>
        <v>1.0233565375302662</v>
      </c>
    </row>
    <row r="47" spans="1:7" s="8" customFormat="1" ht="13.5" customHeight="1">
      <c r="A47" s="10" t="s">
        <v>12</v>
      </c>
      <c r="B47" s="14">
        <v>126.1</v>
      </c>
      <c r="C47" s="15">
        <f t="shared" si="8"/>
        <v>1.7756255044390601</v>
      </c>
      <c r="D47" s="12">
        <f t="shared" si="5"/>
        <v>1.3317191283292951</v>
      </c>
      <c r="E47" s="8">
        <f t="shared" si="9"/>
        <v>1.25</v>
      </c>
      <c r="F47" s="12">
        <f t="shared" si="10"/>
        <v>2.5817191283292953</v>
      </c>
      <c r="G47" s="13">
        <f t="shared" si="3"/>
        <v>1.025817191283293</v>
      </c>
    </row>
    <row r="48" spans="1:7" s="8" customFormat="1" ht="13.5" customHeight="1">
      <c r="A48" s="10" t="s">
        <v>13</v>
      </c>
      <c r="B48" s="14">
        <v>126.1</v>
      </c>
      <c r="C48" s="15">
        <f t="shared" si="8"/>
        <v>1.7756255044390601</v>
      </c>
      <c r="D48" s="12">
        <f t="shared" si="5"/>
        <v>1.3317191283292951</v>
      </c>
      <c r="E48" s="8">
        <f t="shared" si="9"/>
        <v>1.375</v>
      </c>
      <c r="F48" s="12">
        <f t="shared" si="10"/>
        <v>2.7067191283292953</v>
      </c>
      <c r="G48" s="13">
        <f t="shared" si="3"/>
        <v>1.0270671912832929</v>
      </c>
    </row>
    <row r="49" spans="1:7" s="8" customFormat="1" ht="13.5" customHeight="1">
      <c r="A49" s="24" t="s">
        <v>2</v>
      </c>
      <c r="B49" s="16">
        <v>126.3</v>
      </c>
      <c r="C49" s="17">
        <f t="shared" si="8"/>
        <v>1.937046004842613</v>
      </c>
      <c r="D49" s="19">
        <f t="shared" si="5"/>
        <v>1.4527845036319598</v>
      </c>
      <c r="E49" s="18">
        <f t="shared" si="9"/>
        <v>1.5</v>
      </c>
      <c r="F49" s="19">
        <f t="shared" si="10"/>
        <v>2.9527845036319595</v>
      </c>
      <c r="G49" s="26">
        <f t="shared" si="3"/>
        <v>1.0295278450363197</v>
      </c>
    </row>
    <row r="50" spans="1:7" s="8" customFormat="1" ht="15" customHeight="1">
      <c r="A50" s="51" t="s">
        <v>45</v>
      </c>
      <c r="B50" s="52"/>
      <c r="C50" s="52"/>
      <c r="D50" s="52"/>
      <c r="E50" s="52"/>
      <c r="F50" s="52"/>
      <c r="G50" s="53"/>
    </row>
    <row r="51" spans="1:7" s="8" customFormat="1" ht="13.5" customHeight="1">
      <c r="A51" s="10" t="s">
        <v>4</v>
      </c>
      <c r="B51" s="14">
        <v>126.6</v>
      </c>
      <c r="C51" s="15">
        <f t="shared" ref="C51:C61" si="11">((B51/$B$49)-1)*100</f>
        <v>0.23752969121140222</v>
      </c>
      <c r="D51" s="12">
        <f t="shared" ref="D51:D75" si="12">0.75*C51</f>
        <v>0.17814726840855166</v>
      </c>
      <c r="E51" s="8">
        <f>+E38</f>
        <v>0.125</v>
      </c>
      <c r="F51" s="12">
        <f>+D51+E51</f>
        <v>0.30314726840855166</v>
      </c>
      <c r="G51" s="13">
        <f t="shared" si="3"/>
        <v>1.0030314726840854</v>
      </c>
    </row>
    <row r="52" spans="1:7" s="8" customFormat="1" ht="13.5" customHeight="1">
      <c r="A52" s="10" t="s">
        <v>5</v>
      </c>
      <c r="B52" s="10">
        <v>126.9</v>
      </c>
      <c r="C52" s="15">
        <f t="shared" si="11"/>
        <v>0.47505938242280443</v>
      </c>
      <c r="D52" s="12">
        <f t="shared" si="12"/>
        <v>0.35629453681710332</v>
      </c>
      <c r="E52" s="8">
        <f t="shared" ref="E52:E62" si="13">+E39</f>
        <v>0.25</v>
      </c>
      <c r="F52" s="12">
        <f t="shared" ref="F52:F62" si="14">+D52+E52</f>
        <v>0.60629453681710332</v>
      </c>
      <c r="G52" s="13">
        <f t="shared" si="3"/>
        <v>1.0060629453681711</v>
      </c>
    </row>
    <row r="53" spans="1:7" s="8" customFormat="1" ht="13.5" customHeight="1">
      <c r="A53" s="10" t="s">
        <v>6</v>
      </c>
      <c r="B53" s="10">
        <v>127.1</v>
      </c>
      <c r="C53" s="11">
        <f t="shared" si="11"/>
        <v>0.63341250989705777</v>
      </c>
      <c r="D53" s="12">
        <f t="shared" si="12"/>
        <v>0.47505938242279333</v>
      </c>
      <c r="E53" s="8">
        <f t="shared" si="13"/>
        <v>0.375</v>
      </c>
      <c r="F53" s="12">
        <f t="shared" si="14"/>
        <v>0.85005938242279333</v>
      </c>
      <c r="G53" s="13">
        <f t="shared" si="3"/>
        <v>1.008500593824228</v>
      </c>
    </row>
    <row r="54" spans="1:7" s="8" customFormat="1" ht="13.5" customHeight="1">
      <c r="A54" s="10" t="s">
        <v>7</v>
      </c>
      <c r="B54" s="10">
        <v>127.4</v>
      </c>
      <c r="C54" s="15">
        <f t="shared" si="11"/>
        <v>0.87094220110848219</v>
      </c>
      <c r="D54" s="12">
        <f t="shared" si="12"/>
        <v>0.65320665083136165</v>
      </c>
      <c r="E54" s="8">
        <f t="shared" si="13"/>
        <v>0.5</v>
      </c>
      <c r="F54" s="12">
        <f t="shared" si="14"/>
        <v>1.1532066508313616</v>
      </c>
      <c r="G54" s="13">
        <f t="shared" si="3"/>
        <v>1.0115320665083136</v>
      </c>
    </row>
    <row r="55" spans="1:7" s="8" customFormat="1" ht="13.5" customHeight="1">
      <c r="A55" s="10" t="s">
        <v>1</v>
      </c>
      <c r="B55" s="10">
        <v>127.8</v>
      </c>
      <c r="C55" s="15">
        <f t="shared" si="11"/>
        <v>1.1876484560570111</v>
      </c>
      <c r="D55" s="12">
        <f t="shared" si="12"/>
        <v>0.89073634204275831</v>
      </c>
      <c r="E55" s="8">
        <f t="shared" si="13"/>
        <v>0.625</v>
      </c>
      <c r="F55" s="12">
        <f t="shared" si="14"/>
        <v>1.5157363420427583</v>
      </c>
      <c r="G55" s="13">
        <f t="shared" si="3"/>
        <v>1.0151573634204276</v>
      </c>
    </row>
    <row r="56" spans="1:7" s="8" customFormat="1" ht="13.5" customHeight="1">
      <c r="A56" s="10" t="s">
        <v>8</v>
      </c>
      <c r="B56" s="10">
        <v>127.9</v>
      </c>
      <c r="C56" s="11">
        <f t="shared" si="11"/>
        <v>1.2668250197941378</v>
      </c>
      <c r="D56" s="12">
        <f t="shared" si="12"/>
        <v>0.95011876484560331</v>
      </c>
      <c r="E56" s="8">
        <f t="shared" si="13"/>
        <v>0.75</v>
      </c>
      <c r="F56" s="12">
        <f t="shared" si="14"/>
        <v>1.7001187648456033</v>
      </c>
      <c r="G56" s="13">
        <f t="shared" si="3"/>
        <v>1.0170011876484559</v>
      </c>
    </row>
    <row r="57" spans="1:7" s="8" customFormat="1" ht="13.5" customHeight="1">
      <c r="A57" s="10" t="s">
        <v>9</v>
      </c>
      <c r="B57" s="10">
        <v>128.19999999999999</v>
      </c>
      <c r="C57" s="15">
        <f t="shared" si="11"/>
        <v>1.50435471100554</v>
      </c>
      <c r="D57" s="12">
        <f t="shared" si="12"/>
        <v>1.128266033254155</v>
      </c>
      <c r="E57" s="8">
        <f t="shared" si="13"/>
        <v>0.875</v>
      </c>
      <c r="F57" s="12">
        <f t="shared" si="14"/>
        <v>2.003266033254155</v>
      </c>
      <c r="G57" s="13">
        <f t="shared" si="3"/>
        <v>1.0200326603325416</v>
      </c>
    </row>
    <row r="58" spans="1:7" s="8" customFormat="1" ht="13.5" customHeight="1">
      <c r="A58" s="10" t="s">
        <v>10</v>
      </c>
      <c r="B58" s="10">
        <v>128.4</v>
      </c>
      <c r="C58" s="15">
        <f t="shared" si="11"/>
        <v>1.6627078384798155</v>
      </c>
      <c r="D58" s="12">
        <f t="shared" si="12"/>
        <v>1.2470308788598616</v>
      </c>
      <c r="E58" s="8">
        <f t="shared" si="13"/>
        <v>1</v>
      </c>
      <c r="F58" s="12">
        <f t="shared" si="14"/>
        <v>2.2470308788598619</v>
      </c>
      <c r="G58" s="13">
        <f t="shared" si="3"/>
        <v>1.0224703087885987</v>
      </c>
    </row>
    <row r="59" spans="1:7" s="8" customFormat="1" ht="13.5" customHeight="1">
      <c r="A59" s="10" t="s">
        <v>11</v>
      </c>
      <c r="B59" s="10">
        <v>128.4</v>
      </c>
      <c r="C59" s="15">
        <f t="shared" si="11"/>
        <v>1.6627078384798155</v>
      </c>
      <c r="D59" s="12">
        <f t="shared" si="12"/>
        <v>1.2470308788598616</v>
      </c>
      <c r="E59" s="8">
        <f t="shared" si="13"/>
        <v>1.125</v>
      </c>
      <c r="F59" s="12">
        <f t="shared" si="14"/>
        <v>2.3720308788598619</v>
      </c>
      <c r="G59" s="13">
        <f t="shared" si="3"/>
        <v>1.0237203087885987</v>
      </c>
    </row>
    <row r="60" spans="1:7" s="8" customFormat="1" ht="13.5" customHeight="1">
      <c r="A60" s="10" t="s">
        <v>12</v>
      </c>
      <c r="B60" s="10">
        <v>128.19999999999999</v>
      </c>
      <c r="C60" s="15">
        <f t="shared" si="11"/>
        <v>1.50435471100554</v>
      </c>
      <c r="D60" s="12">
        <f t="shared" si="12"/>
        <v>1.128266033254155</v>
      </c>
      <c r="E60" s="8">
        <f t="shared" si="13"/>
        <v>1.25</v>
      </c>
      <c r="F60" s="12">
        <f t="shared" si="14"/>
        <v>2.378266033254155</v>
      </c>
      <c r="G60" s="13">
        <f t="shared" si="3"/>
        <v>1.0237826603325415</v>
      </c>
    </row>
    <row r="61" spans="1:7" s="8" customFormat="1" ht="13.5" customHeight="1">
      <c r="A61" s="10" t="s">
        <v>13</v>
      </c>
      <c r="B61" s="10">
        <v>128.30000000000001</v>
      </c>
      <c r="C61" s="15">
        <f t="shared" si="11"/>
        <v>1.5835312747426888</v>
      </c>
      <c r="D61" s="12">
        <f t="shared" si="12"/>
        <v>1.1876484560570166</v>
      </c>
      <c r="E61" s="8">
        <f t="shared" si="13"/>
        <v>1.375</v>
      </c>
      <c r="F61" s="12">
        <f t="shared" si="14"/>
        <v>2.5626484560570164</v>
      </c>
      <c r="G61" s="13">
        <f t="shared" si="3"/>
        <v>1.0256264845605703</v>
      </c>
    </row>
    <row r="62" spans="1:7" s="8" customFormat="1" ht="13.5" customHeight="1">
      <c r="A62" s="24" t="s">
        <v>2</v>
      </c>
      <c r="B62" s="24">
        <v>128.4</v>
      </c>
      <c r="C62" s="17">
        <f>((B62/$B$49)-1)*100</f>
        <v>1.6627078384798155</v>
      </c>
      <c r="D62" s="19">
        <f t="shared" si="12"/>
        <v>1.2470308788598616</v>
      </c>
      <c r="E62" s="18">
        <f t="shared" si="13"/>
        <v>1.5</v>
      </c>
      <c r="F62" s="19">
        <f t="shared" si="14"/>
        <v>2.7470308788598619</v>
      </c>
      <c r="G62" s="26">
        <f t="shared" si="3"/>
        <v>1.0274703087885986</v>
      </c>
    </row>
    <row r="63" spans="1:7" s="8" customFormat="1" ht="15" customHeight="1">
      <c r="A63" s="48" t="s">
        <v>44</v>
      </c>
      <c r="B63" s="49"/>
      <c r="C63" s="49"/>
      <c r="D63" s="49"/>
      <c r="E63" s="49"/>
      <c r="F63" s="49"/>
      <c r="G63" s="50"/>
    </row>
    <row r="64" spans="1:7" s="8" customFormat="1" ht="13.5" customHeight="1">
      <c r="A64" s="10" t="s">
        <v>4</v>
      </c>
      <c r="B64" s="10">
        <v>128.5</v>
      </c>
      <c r="C64" s="15">
        <f t="shared" ref="C64:C75" si="15">((B64/$B$62)-1)*100</f>
        <v>7.7881619937691937E-2</v>
      </c>
      <c r="D64" s="12">
        <f t="shared" si="12"/>
        <v>5.8411214953268953E-2</v>
      </c>
      <c r="E64" s="8">
        <f>+E51</f>
        <v>0.125</v>
      </c>
      <c r="F64" s="12">
        <f>+D64+E64</f>
        <v>0.18341121495326895</v>
      </c>
      <c r="G64" s="13">
        <f t="shared" si="3"/>
        <v>1.0018341121495327</v>
      </c>
    </row>
    <row r="65" spans="1:9" s="8" customFormat="1" ht="13.5" customHeight="1">
      <c r="A65" s="10" t="s">
        <v>5</v>
      </c>
      <c r="B65" s="10">
        <v>128.80000000000001</v>
      </c>
      <c r="C65" s="15">
        <f t="shared" si="15"/>
        <v>0.31152647975078995</v>
      </c>
      <c r="D65" s="12">
        <f t="shared" si="12"/>
        <v>0.23364485981309246</v>
      </c>
      <c r="E65" s="8">
        <f t="shared" ref="E65:E75" si="16">+E52</f>
        <v>0.25</v>
      </c>
      <c r="F65" s="12">
        <f t="shared" ref="F65:F75" si="17">+D65+E65</f>
        <v>0.48364485981309246</v>
      </c>
      <c r="G65" s="13">
        <f t="shared" si="3"/>
        <v>1.0048364485981309</v>
      </c>
    </row>
    <row r="66" spans="1:9" s="8" customFormat="1" ht="13.5" customHeight="1">
      <c r="A66" s="10" t="s">
        <v>6</v>
      </c>
      <c r="B66" s="14">
        <v>129</v>
      </c>
      <c r="C66" s="15">
        <f t="shared" si="15"/>
        <v>0.46728971962617383</v>
      </c>
      <c r="D66" s="12">
        <f t="shared" si="12"/>
        <v>0.35046728971963037</v>
      </c>
      <c r="E66" s="8">
        <f t="shared" si="16"/>
        <v>0.375</v>
      </c>
      <c r="F66" s="12">
        <f t="shared" si="17"/>
        <v>0.72546728971963037</v>
      </c>
      <c r="G66" s="13">
        <f t="shared" si="3"/>
        <v>1.0072546728971963</v>
      </c>
    </row>
    <row r="67" spans="1:9" s="8" customFormat="1" ht="13.5" customHeight="1">
      <c r="A67" s="10" t="s">
        <v>7</v>
      </c>
      <c r="B67" s="10">
        <v>129.19999999999999</v>
      </c>
      <c r="C67" s="15">
        <f t="shared" si="15"/>
        <v>0.6230529595015355</v>
      </c>
      <c r="D67" s="12">
        <f t="shared" si="12"/>
        <v>0.46728971962615162</v>
      </c>
      <c r="E67" s="8">
        <f t="shared" si="16"/>
        <v>0.5</v>
      </c>
      <c r="F67" s="12">
        <f t="shared" si="17"/>
        <v>0.96728971962615162</v>
      </c>
      <c r="G67" s="13">
        <f t="shared" si="3"/>
        <v>1.0096728971962614</v>
      </c>
    </row>
    <row r="68" spans="1:9" s="8" customFormat="1" ht="13.5" customHeight="1">
      <c r="A68" s="10" t="s">
        <v>1</v>
      </c>
      <c r="B68" s="10">
        <v>129.6</v>
      </c>
      <c r="C68" s="13">
        <f t="shared" si="15"/>
        <v>0.93457943925232545</v>
      </c>
      <c r="D68" s="12">
        <f t="shared" si="12"/>
        <v>0.70093457943924409</v>
      </c>
      <c r="E68" s="8">
        <f t="shared" si="16"/>
        <v>0.625</v>
      </c>
      <c r="F68" s="12">
        <f t="shared" si="17"/>
        <v>1.3259345794392441</v>
      </c>
      <c r="G68" s="13">
        <f t="shared" si="3"/>
        <v>1.0132593457943924</v>
      </c>
    </row>
    <row r="69" spans="1:9" s="8" customFormat="1" ht="13.5" customHeight="1">
      <c r="A69" s="10" t="s">
        <v>8</v>
      </c>
      <c r="B69" s="10">
        <v>129.9</v>
      </c>
      <c r="C69" s="13">
        <f t="shared" si="15"/>
        <v>1.1682242990654235</v>
      </c>
      <c r="D69" s="12">
        <f t="shared" si="12"/>
        <v>0.8761682242990676</v>
      </c>
      <c r="E69" s="8">
        <f t="shared" si="16"/>
        <v>0.75</v>
      </c>
      <c r="F69" s="12">
        <f t="shared" si="17"/>
        <v>1.6261682242990676</v>
      </c>
      <c r="G69" s="13">
        <f t="shared" si="3"/>
        <v>1.0162616822429906</v>
      </c>
    </row>
    <row r="70" spans="1:9" s="8" customFormat="1" ht="13.5" customHeight="1">
      <c r="A70" s="10" t="s">
        <v>9</v>
      </c>
      <c r="B70" s="10">
        <v>130.19999999999999</v>
      </c>
      <c r="C70" s="13">
        <f t="shared" si="15"/>
        <v>1.4018691588784993</v>
      </c>
      <c r="D70" s="12">
        <f t="shared" si="12"/>
        <v>1.0514018691588745</v>
      </c>
      <c r="E70" s="8">
        <f t="shared" si="16"/>
        <v>0.875</v>
      </c>
      <c r="F70" s="12">
        <f t="shared" si="17"/>
        <v>1.9264018691588745</v>
      </c>
      <c r="G70" s="13">
        <f t="shared" si="3"/>
        <v>1.0192640186915887</v>
      </c>
    </row>
    <row r="71" spans="1:9" s="8" customFormat="1" ht="13.5" customHeight="1">
      <c r="A71" s="10" t="s">
        <v>10</v>
      </c>
      <c r="B71" s="10">
        <v>130.4</v>
      </c>
      <c r="C71" s="13">
        <f t="shared" si="15"/>
        <v>1.5576323987538832</v>
      </c>
      <c r="D71" s="12">
        <f t="shared" si="12"/>
        <v>1.1682242990654124</v>
      </c>
      <c r="E71" s="8">
        <f t="shared" si="16"/>
        <v>1</v>
      </c>
      <c r="F71" s="12">
        <f t="shared" si="17"/>
        <v>2.1682242990654124</v>
      </c>
      <c r="G71" s="13">
        <f t="shared" si="3"/>
        <v>1.021682242990654</v>
      </c>
    </row>
    <row r="72" spans="1:9" s="8" customFormat="1" ht="13.5" customHeight="1">
      <c r="A72" s="10" t="s">
        <v>11</v>
      </c>
      <c r="B72" s="10">
        <v>130.4</v>
      </c>
      <c r="C72" s="13">
        <f t="shared" si="15"/>
        <v>1.5576323987538832</v>
      </c>
      <c r="D72" s="12">
        <f t="shared" si="12"/>
        <v>1.1682242990654124</v>
      </c>
      <c r="E72" s="8">
        <f t="shared" si="16"/>
        <v>1.125</v>
      </c>
      <c r="F72" s="12">
        <f t="shared" si="17"/>
        <v>2.2932242990654124</v>
      </c>
      <c r="G72" s="13">
        <f t="shared" si="3"/>
        <v>1.0229322429906542</v>
      </c>
    </row>
    <row r="73" spans="1:9" s="8" customFormat="1" ht="13.5" customHeight="1">
      <c r="A73" s="10" t="s">
        <v>12</v>
      </c>
      <c r="B73" s="10">
        <v>130.80000000000001</v>
      </c>
      <c r="C73" s="13">
        <f t="shared" si="15"/>
        <v>1.8691588785046731</v>
      </c>
      <c r="D73" s="12">
        <f t="shared" si="12"/>
        <v>1.4018691588785048</v>
      </c>
      <c r="E73" s="8">
        <f t="shared" si="16"/>
        <v>1.25</v>
      </c>
      <c r="F73" s="12">
        <f t="shared" si="17"/>
        <v>2.6518691588785046</v>
      </c>
      <c r="G73" s="13">
        <f t="shared" si="3"/>
        <v>1.0265186915887849</v>
      </c>
    </row>
    <row r="74" spans="1:9" s="8" customFormat="1" ht="13.5" customHeight="1">
      <c r="A74" s="10" t="s">
        <v>13</v>
      </c>
      <c r="B74" s="10">
        <v>131.30000000000001</v>
      </c>
      <c r="C74" s="13">
        <f t="shared" si="15"/>
        <v>2.258566978193155</v>
      </c>
      <c r="D74" s="12">
        <f t="shared" si="12"/>
        <v>1.6939252336448662</v>
      </c>
      <c r="E74" s="8">
        <f t="shared" si="16"/>
        <v>1.375</v>
      </c>
      <c r="F74" s="12">
        <f t="shared" si="17"/>
        <v>3.0689252336448662</v>
      </c>
      <c r="G74" s="13">
        <f t="shared" si="3"/>
        <v>1.0306892523364486</v>
      </c>
    </row>
    <row r="75" spans="1:9" s="8" customFormat="1" ht="13.5" customHeight="1">
      <c r="A75" s="24" t="s">
        <v>2</v>
      </c>
      <c r="B75" s="24">
        <v>131.80000000000001</v>
      </c>
      <c r="C75" s="26">
        <f t="shared" si="15"/>
        <v>2.6479750778816147</v>
      </c>
      <c r="D75" s="19">
        <f t="shared" si="12"/>
        <v>1.985981308411211</v>
      </c>
      <c r="E75" s="18">
        <f t="shared" si="16"/>
        <v>1.5</v>
      </c>
      <c r="F75" s="19">
        <f t="shared" si="17"/>
        <v>3.485981308411211</v>
      </c>
      <c r="G75" s="26">
        <f t="shared" si="3"/>
        <v>1.034859813084112</v>
      </c>
    </row>
    <row r="76" spans="1:9" s="8" customFormat="1" ht="15" customHeight="1">
      <c r="A76" s="51" t="s">
        <v>43</v>
      </c>
      <c r="B76" s="52"/>
      <c r="C76" s="52"/>
      <c r="D76" s="52"/>
      <c r="E76" s="52"/>
      <c r="F76" s="52"/>
      <c r="G76" s="53"/>
    </row>
    <row r="77" spans="1:9" s="8" customFormat="1" ht="13.5" customHeight="1">
      <c r="A77" s="10" t="s">
        <v>4</v>
      </c>
      <c r="B77" s="10">
        <v>132.19999999999999</v>
      </c>
      <c r="C77" s="13">
        <f>((B77/$B$75)-1)*100</f>
        <v>0.30349013657053892</v>
      </c>
      <c r="D77" s="12">
        <f t="shared" ref="D77:D117" si="18">0.75*C77</f>
        <v>0.22761760242790419</v>
      </c>
      <c r="E77" s="8">
        <f>+E64</f>
        <v>0.125</v>
      </c>
      <c r="F77" s="12">
        <f>+D77+E77</f>
        <v>0.35261760242790419</v>
      </c>
      <c r="G77" s="13">
        <f t="shared" si="3"/>
        <v>1.0035261760242791</v>
      </c>
      <c r="I77" s="27"/>
    </row>
    <row r="78" spans="1:9" s="8" customFormat="1" ht="13.5" customHeight="1">
      <c r="A78" s="10" t="s">
        <v>5</v>
      </c>
      <c r="B78" s="10">
        <v>132.5</v>
      </c>
      <c r="C78" s="13">
        <f t="shared" ref="C78:C84" si="19">((B78/$B$75)-1)*100</f>
        <v>0.53110773899847086</v>
      </c>
      <c r="D78" s="12">
        <f t="shared" si="18"/>
        <v>0.39833080424885314</v>
      </c>
      <c r="E78" s="8">
        <f t="shared" ref="E78:E88" si="20">+E65</f>
        <v>0.25</v>
      </c>
      <c r="F78" s="12">
        <f t="shared" ref="F78:F88" si="21">+D78+E78</f>
        <v>0.64833080424885314</v>
      </c>
      <c r="G78" s="13">
        <f t="shared" ref="G78:G88" si="22">1+F78/100</f>
        <v>1.0064833080424884</v>
      </c>
      <c r="I78" s="27"/>
    </row>
    <row r="79" spans="1:9" s="8" customFormat="1" ht="13.5" customHeight="1">
      <c r="A79" s="10" t="s">
        <v>6</v>
      </c>
      <c r="B79" s="14">
        <v>133.19999999999999</v>
      </c>
      <c r="C79" s="13">
        <f t="shared" si="19"/>
        <v>1.0622154779969417</v>
      </c>
      <c r="D79" s="12">
        <f t="shared" si="18"/>
        <v>0.79666160849770629</v>
      </c>
      <c r="E79" s="8">
        <f t="shared" si="20"/>
        <v>0.375</v>
      </c>
      <c r="F79" s="12">
        <f t="shared" si="21"/>
        <v>1.1716616084977063</v>
      </c>
      <c r="G79" s="13">
        <f t="shared" si="22"/>
        <v>1.0117166160849771</v>
      </c>
      <c r="I79" s="27"/>
    </row>
    <row r="80" spans="1:9" s="8" customFormat="1" ht="13.5" customHeight="1">
      <c r="A80" s="10" t="s">
        <v>7</v>
      </c>
      <c r="B80" s="10">
        <v>133.5</v>
      </c>
      <c r="C80" s="13">
        <f t="shared" si="19"/>
        <v>1.2898330804248737</v>
      </c>
      <c r="D80" s="12">
        <f t="shared" si="18"/>
        <v>0.96737481031865524</v>
      </c>
      <c r="E80" s="8">
        <f t="shared" si="20"/>
        <v>0.5</v>
      </c>
      <c r="F80" s="12">
        <f t="shared" si="21"/>
        <v>1.4673748103186552</v>
      </c>
      <c r="G80" s="13">
        <f t="shared" si="22"/>
        <v>1.0146737481031864</v>
      </c>
      <c r="I80" s="27"/>
    </row>
    <row r="81" spans="1:9" s="8" customFormat="1" ht="13.5" customHeight="1">
      <c r="A81" s="10" t="s">
        <v>1</v>
      </c>
      <c r="B81" s="10">
        <v>134.19999999999999</v>
      </c>
      <c r="C81" s="13">
        <f t="shared" si="19"/>
        <v>1.8209408194233445</v>
      </c>
      <c r="D81" s="12">
        <f t="shared" si="18"/>
        <v>1.3657056145675084</v>
      </c>
      <c r="E81" s="8">
        <f t="shared" si="20"/>
        <v>0.625</v>
      </c>
      <c r="F81" s="12">
        <f t="shared" si="21"/>
        <v>1.9907056145675084</v>
      </c>
      <c r="G81" s="13">
        <f t="shared" si="22"/>
        <v>1.0199070561456751</v>
      </c>
      <c r="I81" s="27"/>
    </row>
    <row r="82" spans="1:9" s="8" customFormat="1" ht="13.5" customHeight="1">
      <c r="A82" s="10" t="s">
        <v>8</v>
      </c>
      <c r="B82" s="10">
        <v>134.80000000000001</v>
      </c>
      <c r="C82" s="13">
        <f t="shared" si="19"/>
        <v>2.2761760242792084</v>
      </c>
      <c r="D82" s="12">
        <f t="shared" si="18"/>
        <v>1.7071320182094063</v>
      </c>
      <c r="E82" s="8">
        <f t="shared" si="20"/>
        <v>0.75</v>
      </c>
      <c r="F82" s="12">
        <f t="shared" si="21"/>
        <v>2.4571320182094061</v>
      </c>
      <c r="G82" s="13">
        <f t="shared" si="22"/>
        <v>1.0245713201820941</v>
      </c>
      <c r="I82" s="27"/>
    </row>
    <row r="83" spans="1:9" s="8" customFormat="1" ht="13.5" customHeight="1">
      <c r="A83" s="10" t="s">
        <v>9</v>
      </c>
      <c r="B83" s="10">
        <v>135.4</v>
      </c>
      <c r="C83" s="13">
        <f t="shared" si="19"/>
        <v>2.7314112291350501</v>
      </c>
      <c r="D83" s="12">
        <f t="shared" si="18"/>
        <v>2.0485584218512876</v>
      </c>
      <c r="E83" s="8">
        <f t="shared" si="20"/>
        <v>0.875</v>
      </c>
      <c r="F83" s="12">
        <f t="shared" si="21"/>
        <v>2.9235584218512876</v>
      </c>
      <c r="G83" s="13">
        <f t="shared" si="22"/>
        <v>1.0292355842185128</v>
      </c>
      <c r="I83" s="27"/>
    </row>
    <row r="84" spans="1:9" s="8" customFormat="1" ht="13.5" customHeight="1">
      <c r="A84" s="10" t="s">
        <v>10</v>
      </c>
      <c r="B84" s="10">
        <v>135.5</v>
      </c>
      <c r="C84" s="13">
        <f t="shared" si="19"/>
        <v>2.8072837632776793</v>
      </c>
      <c r="D84" s="12">
        <f t="shared" si="18"/>
        <v>2.1054628224582594</v>
      </c>
      <c r="E84" s="8">
        <f t="shared" si="20"/>
        <v>1</v>
      </c>
      <c r="F84" s="12">
        <f t="shared" si="21"/>
        <v>3.1054628224582594</v>
      </c>
      <c r="G84" s="13">
        <f t="shared" si="22"/>
        <v>1.0310546282245825</v>
      </c>
      <c r="I84" s="27"/>
    </row>
    <row r="85" spans="1:9" s="8" customFormat="1" ht="13.5" customHeight="1">
      <c r="A85" s="10" t="s">
        <v>11</v>
      </c>
      <c r="B85" s="10">
        <v>135.19999999999999</v>
      </c>
      <c r="C85" s="13">
        <f>((B85/$B$75)-1)*100</f>
        <v>2.5796661608497473</v>
      </c>
      <c r="D85" s="12">
        <f t="shared" si="18"/>
        <v>1.9347496206373105</v>
      </c>
      <c r="E85" s="8">
        <f t="shared" si="20"/>
        <v>1.125</v>
      </c>
      <c r="F85" s="12">
        <f t="shared" si="21"/>
        <v>3.0597496206373105</v>
      </c>
      <c r="G85" s="13">
        <f t="shared" si="22"/>
        <v>1.0305974962063731</v>
      </c>
      <c r="I85" s="27"/>
    </row>
    <row r="86" spans="1:9" s="8" customFormat="1" ht="13.5" customHeight="1">
      <c r="A86" s="10" t="s">
        <v>12</v>
      </c>
      <c r="B86" s="10">
        <v>135.19999999999999</v>
      </c>
      <c r="C86" s="13">
        <f>((B86/$B$75)-1)*100</f>
        <v>2.5796661608497473</v>
      </c>
      <c r="D86" s="12">
        <f t="shared" si="18"/>
        <v>1.9347496206373105</v>
      </c>
      <c r="E86" s="8">
        <f t="shared" si="20"/>
        <v>1.25</v>
      </c>
      <c r="F86" s="12">
        <f t="shared" si="21"/>
        <v>3.1847496206373105</v>
      </c>
      <c r="G86" s="13">
        <f t="shared" si="22"/>
        <v>1.0318474962063731</v>
      </c>
      <c r="I86" s="27"/>
    </row>
    <row r="87" spans="1:9" s="8" customFormat="1" ht="13.5" customHeight="1">
      <c r="A87" s="10" t="s">
        <v>13</v>
      </c>
      <c r="B87" s="10">
        <v>134.69999999999999</v>
      </c>
      <c r="C87" s="13">
        <f>((B87/$B$75)-1)*100</f>
        <v>2.200303490136557</v>
      </c>
      <c r="D87" s="12">
        <f t="shared" si="18"/>
        <v>1.6502276176024178</v>
      </c>
      <c r="E87" s="8">
        <f t="shared" si="20"/>
        <v>1.375</v>
      </c>
      <c r="F87" s="12">
        <f t="shared" si="21"/>
        <v>3.0252276176024178</v>
      </c>
      <c r="G87" s="13">
        <f t="shared" si="22"/>
        <v>1.0302522761760242</v>
      </c>
      <c r="I87" s="27"/>
    </row>
    <row r="88" spans="1:9" s="8" customFormat="1" ht="13.5" customHeight="1">
      <c r="A88" s="24" t="s">
        <v>2</v>
      </c>
      <c r="B88" s="24">
        <v>134.5</v>
      </c>
      <c r="C88" s="26">
        <f>((B88/$B$75)-1)*100</f>
        <v>2.0485584218512765</v>
      </c>
      <c r="D88" s="19">
        <f t="shared" si="18"/>
        <v>1.5364188163884573</v>
      </c>
      <c r="E88" s="18">
        <f t="shared" si="20"/>
        <v>1.5</v>
      </c>
      <c r="F88" s="19">
        <f t="shared" si="21"/>
        <v>3.0364188163884576</v>
      </c>
      <c r="G88" s="26">
        <f t="shared" si="22"/>
        <v>1.0303641881638845</v>
      </c>
      <c r="I88" s="27"/>
    </row>
    <row r="89" spans="1:9" s="8" customFormat="1" ht="15" customHeight="1">
      <c r="A89" s="51" t="s">
        <v>42</v>
      </c>
      <c r="B89" s="52"/>
      <c r="C89" s="52"/>
      <c r="D89" s="52"/>
      <c r="E89" s="52"/>
      <c r="F89" s="52"/>
      <c r="G89" s="53"/>
    </row>
    <row r="90" spans="1:9" s="8" customFormat="1" ht="13.5" customHeight="1">
      <c r="A90" s="10" t="s">
        <v>4</v>
      </c>
      <c r="B90" s="10">
        <v>134.19999999999999</v>
      </c>
      <c r="C90" s="13">
        <f>((B90/$B$88)-1)*100</f>
        <v>-0.22304832713755385</v>
      </c>
      <c r="D90" s="12">
        <v>0</v>
      </c>
      <c r="E90" s="8">
        <f>+E77</f>
        <v>0.125</v>
      </c>
      <c r="F90" s="12">
        <f>+D90+E90</f>
        <v>0.125</v>
      </c>
      <c r="G90" s="13">
        <f t="shared" ref="G90:G155" si="23">1+F90/100</f>
        <v>1.00125</v>
      </c>
      <c r="I90" s="27"/>
    </row>
    <row r="91" spans="1:9" s="8" customFormat="1" ht="13.5" customHeight="1">
      <c r="A91" s="10" t="s">
        <v>5</v>
      </c>
      <c r="B91" s="10">
        <v>134.5</v>
      </c>
      <c r="C91" s="13">
        <f t="shared" ref="C91:C101" si="24">((B91/$B$88)-1)*100</f>
        <v>0</v>
      </c>
      <c r="D91" s="12">
        <f t="shared" si="18"/>
        <v>0</v>
      </c>
      <c r="E91" s="8">
        <f t="shared" ref="E91:E101" si="25">+E78</f>
        <v>0.25</v>
      </c>
      <c r="F91" s="12">
        <f t="shared" ref="F91:F101" si="26">+D91+E91</f>
        <v>0.25</v>
      </c>
      <c r="G91" s="13">
        <f t="shared" si="23"/>
        <v>1.0024999999999999</v>
      </c>
      <c r="I91" s="27"/>
    </row>
    <row r="92" spans="1:9" s="8" customFormat="1" ht="13.5" customHeight="1">
      <c r="A92" s="10" t="s">
        <v>6</v>
      </c>
      <c r="B92" s="14">
        <v>134.5</v>
      </c>
      <c r="C92" s="13">
        <f t="shared" si="24"/>
        <v>0</v>
      </c>
      <c r="D92" s="12">
        <f t="shared" si="18"/>
        <v>0</v>
      </c>
      <c r="E92" s="8">
        <f t="shared" si="25"/>
        <v>0.375</v>
      </c>
      <c r="F92" s="12">
        <f t="shared" si="26"/>
        <v>0.375</v>
      </c>
      <c r="G92" s="13">
        <f t="shared" si="23"/>
        <v>1.0037499999999999</v>
      </c>
      <c r="I92" s="27"/>
    </row>
    <row r="93" spans="1:9" s="8" customFormat="1" ht="13.5" customHeight="1">
      <c r="A93" s="10" t="s">
        <v>7</v>
      </c>
      <c r="B93" s="10">
        <v>134.80000000000001</v>
      </c>
      <c r="C93" s="13">
        <f t="shared" si="24"/>
        <v>0.22304832713755385</v>
      </c>
      <c r="D93" s="12">
        <f t="shared" si="18"/>
        <v>0.16728624535316539</v>
      </c>
      <c r="E93" s="8">
        <f t="shared" si="25"/>
        <v>0.5</v>
      </c>
      <c r="F93" s="12">
        <f t="shared" si="26"/>
        <v>0.66728624535316539</v>
      </c>
      <c r="G93" s="13">
        <f t="shared" si="23"/>
        <v>1.0066728624535317</v>
      </c>
      <c r="I93" s="27"/>
    </row>
    <row r="94" spans="1:9" s="8" customFormat="1" ht="13.5" customHeight="1">
      <c r="A94" s="10" t="s">
        <v>1</v>
      </c>
      <c r="B94" s="10">
        <v>135.1</v>
      </c>
      <c r="C94" s="13">
        <f t="shared" si="24"/>
        <v>0.44609665427508549</v>
      </c>
      <c r="D94" s="12">
        <f t="shared" si="18"/>
        <v>0.33457249070631412</v>
      </c>
      <c r="E94" s="8">
        <f t="shared" si="25"/>
        <v>0.625</v>
      </c>
      <c r="F94" s="12">
        <f t="shared" si="26"/>
        <v>0.95957249070631412</v>
      </c>
      <c r="G94" s="13">
        <f t="shared" si="23"/>
        <v>1.0095957249070631</v>
      </c>
      <c r="I94" s="27"/>
    </row>
    <row r="95" spans="1:9" s="8" customFormat="1" ht="13.5" customHeight="1">
      <c r="A95" s="10" t="s">
        <v>8</v>
      </c>
      <c r="B95" s="10">
        <v>135.30000000000001</v>
      </c>
      <c r="C95" s="13">
        <f t="shared" si="24"/>
        <v>0.59479553903345472</v>
      </c>
      <c r="D95" s="12">
        <f t="shared" si="18"/>
        <v>0.44609665427509104</v>
      </c>
      <c r="E95" s="8">
        <f t="shared" si="25"/>
        <v>0.75</v>
      </c>
      <c r="F95" s="12">
        <f t="shared" si="26"/>
        <v>1.196096654275091</v>
      </c>
      <c r="G95" s="13">
        <f t="shared" si="23"/>
        <v>1.0119609665427509</v>
      </c>
      <c r="I95" s="27"/>
    </row>
    <row r="96" spans="1:9" s="8" customFormat="1" ht="13.5" customHeight="1">
      <c r="A96" s="10" t="s">
        <v>9</v>
      </c>
      <c r="B96" s="10">
        <v>135.30000000000001</v>
      </c>
      <c r="C96" s="13">
        <f t="shared" si="24"/>
        <v>0.59479553903345472</v>
      </c>
      <c r="D96" s="12">
        <f t="shared" si="18"/>
        <v>0.44609665427509104</v>
      </c>
      <c r="E96" s="8">
        <f t="shared" si="25"/>
        <v>0.875</v>
      </c>
      <c r="F96" s="12">
        <f t="shared" si="26"/>
        <v>1.321096654275091</v>
      </c>
      <c r="G96" s="13">
        <f t="shared" si="23"/>
        <v>1.0132109665427509</v>
      </c>
      <c r="I96" s="27"/>
    </row>
    <row r="97" spans="1:9" s="8" customFormat="1" ht="13.5" customHeight="1">
      <c r="A97" s="10" t="s">
        <v>10</v>
      </c>
      <c r="B97" s="10">
        <v>135.80000000000001</v>
      </c>
      <c r="C97" s="13">
        <f t="shared" si="24"/>
        <v>0.9665427509293778</v>
      </c>
      <c r="D97" s="12">
        <f t="shared" si="18"/>
        <v>0.72490706319703335</v>
      </c>
      <c r="E97" s="8">
        <f t="shared" si="25"/>
        <v>1</v>
      </c>
      <c r="F97" s="12">
        <f t="shared" si="26"/>
        <v>1.7249070631970334</v>
      </c>
      <c r="G97" s="13">
        <f t="shared" si="23"/>
        <v>1.0172490706319703</v>
      </c>
      <c r="I97" s="27"/>
    </row>
    <row r="98" spans="1:9" s="8" customFormat="1" ht="13.5" customHeight="1">
      <c r="A98" s="10" t="s">
        <v>11</v>
      </c>
      <c r="B98" s="10">
        <v>135.4</v>
      </c>
      <c r="C98" s="13">
        <f t="shared" si="24"/>
        <v>0.66914498141263934</v>
      </c>
      <c r="D98" s="12">
        <f t="shared" si="18"/>
        <v>0.5018587360594795</v>
      </c>
      <c r="E98" s="8">
        <f t="shared" si="25"/>
        <v>1.125</v>
      </c>
      <c r="F98" s="12">
        <f t="shared" si="26"/>
        <v>1.6268587360594795</v>
      </c>
      <c r="G98" s="13">
        <f t="shared" si="23"/>
        <v>1.0162685873605948</v>
      </c>
      <c r="I98" s="27"/>
    </row>
    <row r="99" spans="1:9" s="8" customFormat="1" ht="13.5" customHeight="1">
      <c r="A99" s="10" t="s">
        <v>12</v>
      </c>
      <c r="B99" s="10">
        <v>135.5</v>
      </c>
      <c r="C99" s="13">
        <f t="shared" si="24"/>
        <v>0.74349442379182396</v>
      </c>
      <c r="D99" s="12">
        <f t="shared" si="18"/>
        <v>0.55762081784386797</v>
      </c>
      <c r="E99" s="8">
        <f t="shared" si="25"/>
        <v>1.25</v>
      </c>
      <c r="F99" s="12">
        <f t="shared" si="26"/>
        <v>1.807620817843868</v>
      </c>
      <c r="G99" s="13">
        <f t="shared" si="23"/>
        <v>1.0180762081784387</v>
      </c>
      <c r="I99" s="27"/>
    </row>
    <row r="100" spans="1:9" s="8" customFormat="1" ht="13.5" customHeight="1">
      <c r="A100" s="10" t="s">
        <v>13</v>
      </c>
      <c r="B100" s="10">
        <v>135.6</v>
      </c>
      <c r="C100" s="13">
        <f t="shared" si="24"/>
        <v>0.81784386617100857</v>
      </c>
      <c r="D100" s="12">
        <f t="shared" si="18"/>
        <v>0.61338289962825643</v>
      </c>
      <c r="E100" s="8">
        <f t="shared" si="25"/>
        <v>1.375</v>
      </c>
      <c r="F100" s="12">
        <f t="shared" si="26"/>
        <v>1.9883828996282564</v>
      </c>
      <c r="G100" s="13">
        <f t="shared" si="23"/>
        <v>1.0198838289962826</v>
      </c>
      <c r="I100" s="27"/>
    </row>
    <row r="101" spans="1:9" s="8" customFormat="1" ht="13.5" customHeight="1">
      <c r="A101" s="24" t="s">
        <v>2</v>
      </c>
      <c r="B101" s="24">
        <v>135.80000000000001</v>
      </c>
      <c r="C101" s="26">
        <f t="shared" si="24"/>
        <v>0.9665427509293778</v>
      </c>
      <c r="D101" s="19">
        <f t="shared" si="18"/>
        <v>0.72490706319703335</v>
      </c>
      <c r="E101" s="18">
        <f t="shared" si="25"/>
        <v>1.5</v>
      </c>
      <c r="F101" s="19">
        <f t="shared" si="26"/>
        <v>2.2249070631970334</v>
      </c>
      <c r="G101" s="26">
        <f t="shared" si="23"/>
        <v>1.0222490706319702</v>
      </c>
      <c r="I101" s="27"/>
    </row>
    <row r="102" spans="1:9" s="8" customFormat="1" ht="15" customHeight="1">
      <c r="A102" s="51" t="s">
        <v>41</v>
      </c>
      <c r="B102" s="52"/>
      <c r="C102" s="52"/>
      <c r="D102" s="52"/>
      <c r="E102" s="52"/>
      <c r="F102" s="52"/>
      <c r="G102" s="53"/>
    </row>
    <row r="103" spans="1:9" s="8" customFormat="1" ht="13.5" customHeight="1">
      <c r="A103" s="10" t="s">
        <v>4</v>
      </c>
      <c r="B103" s="14">
        <v>136</v>
      </c>
      <c r="C103" s="13">
        <f t="shared" ref="C103:C114" si="27">((B103/$B$101)-1)*100</f>
        <v>0.14727540500736325</v>
      </c>
      <c r="D103" s="12">
        <f t="shared" si="18"/>
        <v>0.11045655375552244</v>
      </c>
      <c r="E103" s="8">
        <f>+E90</f>
        <v>0.125</v>
      </c>
      <c r="F103" s="12">
        <f>+D103+E103</f>
        <v>0.23545655375552244</v>
      </c>
      <c r="G103" s="13">
        <f t="shared" si="23"/>
        <v>1.0023545655375552</v>
      </c>
      <c r="I103" s="27"/>
    </row>
    <row r="104" spans="1:9" s="8" customFormat="1" ht="13.5" customHeight="1">
      <c r="A104" s="10" t="s">
        <v>5</v>
      </c>
      <c r="B104" s="10">
        <v>136.19999999999999</v>
      </c>
      <c r="C104" s="13">
        <f t="shared" si="27"/>
        <v>0.29455081001470429</v>
      </c>
      <c r="D104" s="12">
        <f t="shared" si="18"/>
        <v>0.22091310751102822</v>
      </c>
      <c r="E104" s="8">
        <f t="shared" ref="E104:E114" si="28">+E91</f>
        <v>0.25</v>
      </c>
      <c r="F104" s="12">
        <f t="shared" ref="F104:F114" si="29">+D104+E104</f>
        <v>0.47091310751102822</v>
      </c>
      <c r="G104" s="13">
        <f t="shared" si="23"/>
        <v>1.0047091310751102</v>
      </c>
      <c r="I104" s="27"/>
    </row>
    <row r="105" spans="1:9" s="8" customFormat="1" ht="13.5" customHeight="1">
      <c r="A105" s="10" t="s">
        <v>6</v>
      </c>
      <c r="B105" s="14">
        <v>136.5</v>
      </c>
      <c r="C105" s="13">
        <f t="shared" si="27"/>
        <v>0.51546391752577136</v>
      </c>
      <c r="D105" s="12">
        <f t="shared" si="18"/>
        <v>0.38659793814432852</v>
      </c>
      <c r="E105" s="8">
        <f t="shared" si="28"/>
        <v>0.375</v>
      </c>
      <c r="F105" s="12">
        <f t="shared" si="29"/>
        <v>0.76159793814432852</v>
      </c>
      <c r="G105" s="13">
        <f t="shared" si="23"/>
        <v>1.0076159793814432</v>
      </c>
      <c r="I105" s="27"/>
    </row>
    <row r="106" spans="1:9" s="8" customFormat="1" ht="13.5" customHeight="1">
      <c r="A106" s="10" t="s">
        <v>7</v>
      </c>
      <c r="B106" s="14">
        <v>137</v>
      </c>
      <c r="C106" s="13">
        <f t="shared" si="27"/>
        <v>0.88365243004417948</v>
      </c>
      <c r="D106" s="12">
        <f t="shared" si="18"/>
        <v>0.66273932253313461</v>
      </c>
      <c r="E106" s="8">
        <f t="shared" si="28"/>
        <v>0.5</v>
      </c>
      <c r="F106" s="12">
        <f t="shared" si="29"/>
        <v>1.1627393225331346</v>
      </c>
      <c r="G106" s="13">
        <f t="shared" si="23"/>
        <v>1.0116273932253312</v>
      </c>
      <c r="I106" s="27"/>
    </row>
    <row r="107" spans="1:9" s="8" customFormat="1" ht="13.5" customHeight="1">
      <c r="A107" s="10" t="s">
        <v>1</v>
      </c>
      <c r="B107" s="10">
        <v>137.1</v>
      </c>
      <c r="C107" s="13">
        <f t="shared" si="27"/>
        <v>0.95729013254786111</v>
      </c>
      <c r="D107" s="12">
        <f t="shared" si="18"/>
        <v>0.71796759941089583</v>
      </c>
      <c r="E107" s="8">
        <f t="shared" si="28"/>
        <v>0.625</v>
      </c>
      <c r="F107" s="12">
        <f t="shared" si="29"/>
        <v>1.3429675994108958</v>
      </c>
      <c r="G107" s="13">
        <f t="shared" si="23"/>
        <v>1.013429675994109</v>
      </c>
      <c r="I107" s="27"/>
    </row>
    <row r="108" spans="1:9" s="8" customFormat="1" ht="13.5" customHeight="1">
      <c r="A108" s="10" t="s">
        <v>8</v>
      </c>
      <c r="B108" s="10">
        <v>137.1</v>
      </c>
      <c r="C108" s="13">
        <f t="shared" si="27"/>
        <v>0.95729013254786111</v>
      </c>
      <c r="D108" s="12">
        <f t="shared" si="18"/>
        <v>0.71796759941089583</v>
      </c>
      <c r="E108" s="8">
        <f t="shared" si="28"/>
        <v>0.75</v>
      </c>
      <c r="F108" s="12">
        <f t="shared" si="29"/>
        <v>1.4679675994108958</v>
      </c>
      <c r="G108" s="13">
        <f t="shared" si="23"/>
        <v>1.014679675994109</v>
      </c>
      <c r="I108" s="27"/>
    </row>
    <row r="109" spans="1:9" s="8" customFormat="1" ht="13.5" customHeight="1">
      <c r="A109" s="10" t="s">
        <v>9</v>
      </c>
      <c r="B109" s="10">
        <v>137.6</v>
      </c>
      <c r="C109" s="13">
        <f t="shared" si="27"/>
        <v>1.3254786450662692</v>
      </c>
      <c r="D109" s="12">
        <f t="shared" si="18"/>
        <v>0.99410898379970192</v>
      </c>
      <c r="E109" s="8">
        <f t="shared" si="28"/>
        <v>0.875</v>
      </c>
      <c r="F109" s="12">
        <f t="shared" si="29"/>
        <v>1.8691089837997019</v>
      </c>
      <c r="G109" s="13">
        <f t="shared" si="23"/>
        <v>1.0186910898379971</v>
      </c>
      <c r="I109" s="27"/>
    </row>
    <row r="110" spans="1:9" s="8" customFormat="1" ht="13.5" customHeight="1">
      <c r="A110" s="10" t="s">
        <v>10</v>
      </c>
      <c r="B110" s="10">
        <v>137.9</v>
      </c>
      <c r="C110" s="13">
        <f t="shared" si="27"/>
        <v>1.5463917525773141</v>
      </c>
      <c r="D110" s="12">
        <f t="shared" si="18"/>
        <v>1.1597938144329856</v>
      </c>
      <c r="E110" s="8">
        <f t="shared" si="28"/>
        <v>1</v>
      </c>
      <c r="F110" s="12">
        <f t="shared" si="29"/>
        <v>2.1597938144329856</v>
      </c>
      <c r="G110" s="13">
        <f t="shared" si="23"/>
        <v>1.0215979381443299</v>
      </c>
      <c r="I110" s="27"/>
    </row>
    <row r="111" spans="1:9" s="8" customFormat="1" ht="13.5" customHeight="1">
      <c r="A111" s="10" t="s">
        <v>11</v>
      </c>
      <c r="B111" s="10">
        <v>137.5</v>
      </c>
      <c r="C111" s="13">
        <f t="shared" si="27"/>
        <v>1.2518409425625876</v>
      </c>
      <c r="D111" s="12">
        <f t="shared" si="18"/>
        <v>0.9388807069219407</v>
      </c>
      <c r="E111" s="8">
        <f t="shared" si="28"/>
        <v>1.125</v>
      </c>
      <c r="F111" s="12">
        <f t="shared" si="29"/>
        <v>2.0638807069219407</v>
      </c>
      <c r="G111" s="13">
        <f t="shared" si="23"/>
        <v>1.0206388070692194</v>
      </c>
      <c r="I111" s="27"/>
    </row>
    <row r="112" spans="1:9" s="8" customFormat="1" ht="13.5" customHeight="1">
      <c r="A112" s="10" t="s">
        <v>12</v>
      </c>
      <c r="B112" s="10">
        <v>137.80000000000001</v>
      </c>
      <c r="C112" s="13">
        <f t="shared" si="27"/>
        <v>1.4727540500736325</v>
      </c>
      <c r="D112" s="12">
        <f t="shared" si="18"/>
        <v>1.1045655375552244</v>
      </c>
      <c r="E112" s="8">
        <f t="shared" si="28"/>
        <v>1.25</v>
      </c>
      <c r="F112" s="12">
        <f t="shared" si="29"/>
        <v>2.3545655375552244</v>
      </c>
      <c r="G112" s="13">
        <f t="shared" si="23"/>
        <v>1.0235456553755522</v>
      </c>
      <c r="I112" s="27"/>
    </row>
    <row r="113" spans="1:256" s="8" customFormat="1" ht="13.5" customHeight="1">
      <c r="A113" s="10" t="s">
        <v>13</v>
      </c>
      <c r="B113" s="10">
        <v>137.9</v>
      </c>
      <c r="C113" s="13">
        <f t="shared" si="27"/>
        <v>1.5463917525773141</v>
      </c>
      <c r="D113" s="12">
        <f t="shared" si="18"/>
        <v>1.1597938144329856</v>
      </c>
      <c r="E113" s="8">
        <f t="shared" si="28"/>
        <v>1.375</v>
      </c>
      <c r="F113" s="12">
        <f t="shared" si="29"/>
        <v>2.5347938144329856</v>
      </c>
      <c r="G113" s="13">
        <f t="shared" si="23"/>
        <v>1.0253479381443298</v>
      </c>
      <c r="I113" s="27"/>
    </row>
    <row r="114" spans="1:256" s="8" customFormat="1" ht="13.5" customHeight="1">
      <c r="A114" s="24" t="s">
        <v>2</v>
      </c>
      <c r="B114" s="24">
        <v>138.4</v>
      </c>
      <c r="C114" s="26">
        <f t="shared" si="27"/>
        <v>1.9145802650957222</v>
      </c>
      <c r="D114" s="19">
        <f t="shared" si="18"/>
        <v>1.4359351988217917</v>
      </c>
      <c r="E114" s="18">
        <f t="shared" si="28"/>
        <v>1.5</v>
      </c>
      <c r="F114" s="19">
        <f t="shared" si="29"/>
        <v>2.9359351988217917</v>
      </c>
      <c r="G114" s="26">
        <f t="shared" si="23"/>
        <v>1.0293593519882178</v>
      </c>
      <c r="I114" s="27"/>
    </row>
    <row r="115" spans="1:256" s="8" customFormat="1" ht="15" customHeight="1">
      <c r="A115" s="51" t="s">
        <v>40</v>
      </c>
      <c r="B115" s="52"/>
      <c r="C115" s="52"/>
      <c r="D115" s="52"/>
      <c r="E115" s="52"/>
      <c r="F115" s="52"/>
      <c r="G115" s="53"/>
    </row>
    <row r="116" spans="1:256" s="8" customFormat="1" ht="13.5" customHeight="1">
      <c r="A116" s="10" t="s">
        <v>4</v>
      </c>
      <c r="B116" s="10">
        <v>101.2</v>
      </c>
      <c r="C116" s="13">
        <f>((B116/($B$114/1.373))-1)*100</f>
        <v>0.39566473988439377</v>
      </c>
      <c r="D116" s="12">
        <f>0.75*C116</f>
        <v>0.29674855491329533</v>
      </c>
      <c r="E116" s="8">
        <f>+E103</f>
        <v>0.125</v>
      </c>
      <c r="F116" s="12">
        <f>+D116+E116</f>
        <v>0.42174855491329533</v>
      </c>
      <c r="G116" s="13">
        <f t="shared" si="23"/>
        <v>1.004217485549133</v>
      </c>
      <c r="I116" s="27"/>
      <c r="J116" s="28"/>
      <c r="K116" s="28"/>
      <c r="L116" s="28"/>
      <c r="M116" s="28"/>
      <c r="N116" s="28"/>
      <c r="O116" s="28"/>
      <c r="P116" s="28"/>
    </row>
    <row r="117" spans="1:256" s="8" customFormat="1" ht="13.5" customHeight="1">
      <c r="A117" s="10" t="s">
        <v>5</v>
      </c>
      <c r="B117" s="10">
        <v>101.5</v>
      </c>
      <c r="C117" s="13">
        <f t="shared" ref="C117:C127" si="30">((B117/($B$114/1.373))-1)*100</f>
        <v>0.69328034682081263</v>
      </c>
      <c r="D117" s="12">
        <f t="shared" si="18"/>
        <v>0.51996026011560947</v>
      </c>
      <c r="E117" s="8">
        <f t="shared" ref="E117:E127" si="31">+E104</f>
        <v>0.25</v>
      </c>
      <c r="F117" s="12">
        <f t="shared" ref="F117:F127" si="32">+D117+E117</f>
        <v>0.76996026011560947</v>
      </c>
      <c r="G117" s="13">
        <f t="shared" si="23"/>
        <v>1.007699602601156</v>
      </c>
      <c r="I117" s="27"/>
      <c r="J117" s="28"/>
      <c r="K117" s="28"/>
      <c r="L117" s="28"/>
      <c r="M117" s="28"/>
      <c r="N117" s="28"/>
      <c r="O117" s="28"/>
      <c r="P117" s="28"/>
    </row>
    <row r="118" spans="1:256" s="8" customFormat="1" ht="13.5" customHeight="1">
      <c r="A118" s="10" t="s">
        <v>6</v>
      </c>
      <c r="B118" s="14">
        <v>101.9</v>
      </c>
      <c r="C118" s="13">
        <f t="shared" si="30"/>
        <v>1.0901011560693563</v>
      </c>
      <c r="D118" s="12">
        <f t="shared" ref="D118:D125" si="33">0.75*C118</f>
        <v>0.81757586705201724</v>
      </c>
      <c r="E118" s="8">
        <f t="shared" si="31"/>
        <v>0.375</v>
      </c>
      <c r="F118" s="12">
        <f t="shared" si="32"/>
        <v>1.1925758670520172</v>
      </c>
      <c r="G118" s="13">
        <f t="shared" si="23"/>
        <v>1.0119257586705201</v>
      </c>
      <c r="I118" s="27"/>
      <c r="J118" s="28"/>
      <c r="K118" s="28"/>
      <c r="L118" s="28"/>
      <c r="M118" s="28"/>
      <c r="N118" s="28"/>
      <c r="O118" s="28"/>
      <c r="P118" s="28"/>
    </row>
    <row r="119" spans="1:256" s="8" customFormat="1" ht="13.5" customHeight="1">
      <c r="A119" s="10" t="s">
        <v>7</v>
      </c>
      <c r="B119" s="10">
        <v>102.4</v>
      </c>
      <c r="C119" s="13">
        <f t="shared" si="30"/>
        <v>1.5861271676300692</v>
      </c>
      <c r="D119" s="12">
        <f t="shared" si="33"/>
        <v>1.1895953757225519</v>
      </c>
      <c r="E119" s="8">
        <f t="shared" si="31"/>
        <v>0.5</v>
      </c>
      <c r="F119" s="12">
        <f t="shared" si="32"/>
        <v>1.6895953757225519</v>
      </c>
      <c r="G119" s="13">
        <f t="shared" si="23"/>
        <v>1.0168959537572255</v>
      </c>
      <c r="I119" s="27"/>
      <c r="J119" s="28"/>
      <c r="K119" s="28"/>
      <c r="L119" s="28"/>
      <c r="M119" s="28"/>
      <c r="N119" s="28"/>
      <c r="O119" s="28"/>
      <c r="P119" s="28"/>
    </row>
    <row r="120" spans="1:256" s="8" customFormat="1" ht="13.5" customHeight="1">
      <c r="A120" s="29" t="s">
        <v>1</v>
      </c>
      <c r="B120" s="10">
        <v>102.5</v>
      </c>
      <c r="C120" s="13">
        <f t="shared" si="30"/>
        <v>1.685332369942194</v>
      </c>
      <c r="D120" s="12">
        <f t="shared" si="33"/>
        <v>1.2639992774566455</v>
      </c>
      <c r="E120" s="8">
        <f t="shared" si="31"/>
        <v>0.625</v>
      </c>
      <c r="F120" s="12">
        <f t="shared" si="32"/>
        <v>1.8889992774566455</v>
      </c>
      <c r="G120" s="13">
        <f t="shared" si="23"/>
        <v>1.0188899927745665</v>
      </c>
      <c r="H120" s="29"/>
      <c r="I120" s="27"/>
      <c r="J120" s="28"/>
      <c r="K120" s="28"/>
      <c r="L120" s="28"/>
      <c r="M120" s="28"/>
      <c r="N120" s="28"/>
      <c r="O120" s="28"/>
      <c r="P120" s="28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29"/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29"/>
      <c r="FU120" s="29"/>
      <c r="FV120" s="29"/>
      <c r="FW120" s="29"/>
      <c r="FX120" s="29"/>
      <c r="FY120" s="29"/>
      <c r="FZ120" s="29"/>
      <c r="GA120" s="29"/>
      <c r="GB120" s="29"/>
      <c r="GC120" s="29"/>
      <c r="GD120" s="29"/>
      <c r="GE120" s="29"/>
      <c r="GF120" s="29"/>
      <c r="GG120" s="29"/>
      <c r="GH120" s="29"/>
      <c r="GI120" s="29"/>
      <c r="GJ120" s="29"/>
      <c r="GK120" s="29"/>
      <c r="GL120" s="29"/>
      <c r="GM120" s="29"/>
      <c r="GN120" s="29"/>
      <c r="GO120" s="29"/>
      <c r="GP120" s="29"/>
      <c r="GQ120" s="29"/>
      <c r="GR120" s="29"/>
      <c r="GS120" s="29"/>
      <c r="GT120" s="29"/>
      <c r="GU120" s="29"/>
      <c r="GV120" s="29"/>
      <c r="GW120" s="29"/>
      <c r="GX120" s="29"/>
      <c r="GY120" s="29"/>
      <c r="GZ120" s="29"/>
      <c r="HA120" s="29"/>
      <c r="HB120" s="29"/>
      <c r="HC120" s="29"/>
      <c r="HD120" s="29"/>
      <c r="HE120" s="29"/>
      <c r="HF120" s="29"/>
      <c r="HG120" s="29"/>
      <c r="HH120" s="29"/>
      <c r="HI120" s="29"/>
      <c r="HJ120" s="29"/>
      <c r="HK120" s="29"/>
      <c r="HL120" s="29"/>
      <c r="HM120" s="29"/>
      <c r="HN120" s="29"/>
      <c r="HO120" s="29"/>
      <c r="HP120" s="29"/>
      <c r="HQ120" s="29"/>
      <c r="HR120" s="29"/>
      <c r="HS120" s="29"/>
      <c r="HT120" s="29"/>
      <c r="HU120" s="29"/>
      <c r="HV120" s="29"/>
      <c r="HW120" s="29"/>
      <c r="HX120" s="29"/>
      <c r="HY120" s="29"/>
      <c r="HZ120" s="29"/>
      <c r="IA120" s="29"/>
      <c r="IB120" s="29"/>
      <c r="IC120" s="29"/>
      <c r="ID120" s="29"/>
      <c r="IE120" s="29"/>
      <c r="IF120" s="29"/>
      <c r="IG120" s="29"/>
      <c r="IH120" s="29"/>
      <c r="II120" s="29"/>
      <c r="IJ120" s="29"/>
      <c r="IK120" s="29"/>
      <c r="IL120" s="29"/>
      <c r="IM120" s="29"/>
      <c r="IN120" s="29"/>
      <c r="IO120" s="29"/>
      <c r="IP120" s="29"/>
      <c r="IQ120" s="29"/>
      <c r="IR120" s="29"/>
      <c r="IS120" s="29"/>
      <c r="IT120" s="29"/>
      <c r="IU120" s="29"/>
      <c r="IV120" s="29"/>
    </row>
    <row r="121" spans="1:256" s="8" customFormat="1" ht="13.5" customHeight="1">
      <c r="A121" s="29" t="s">
        <v>29</v>
      </c>
      <c r="B121" s="10">
        <v>102.6</v>
      </c>
      <c r="C121" s="13">
        <f t="shared" si="30"/>
        <v>1.7845375722543189</v>
      </c>
      <c r="D121" s="12">
        <f t="shared" si="33"/>
        <v>1.3384031791907391</v>
      </c>
      <c r="E121" s="8">
        <f t="shared" si="31"/>
        <v>0.75</v>
      </c>
      <c r="F121" s="12">
        <f t="shared" si="32"/>
        <v>2.0884031791907391</v>
      </c>
      <c r="G121" s="13">
        <f t="shared" si="23"/>
        <v>1.0208840317919075</v>
      </c>
      <c r="H121" s="29"/>
      <c r="I121" s="27"/>
      <c r="J121" s="28"/>
      <c r="K121" s="28"/>
      <c r="L121" s="28"/>
      <c r="M121" s="28"/>
      <c r="N121" s="28"/>
      <c r="O121" s="28"/>
      <c r="P121" s="28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  <c r="FF121" s="29"/>
      <c r="FG121" s="29"/>
      <c r="FH121" s="29"/>
      <c r="FI121" s="29"/>
      <c r="FJ121" s="29"/>
      <c r="FK121" s="29"/>
      <c r="FL121" s="29"/>
      <c r="FM121" s="29"/>
      <c r="FN121" s="29"/>
      <c r="FO121" s="29"/>
      <c r="FP121" s="29"/>
      <c r="FQ121" s="29"/>
      <c r="FR121" s="29"/>
      <c r="FS121" s="29"/>
      <c r="FT121" s="29"/>
      <c r="FU121" s="29"/>
      <c r="FV121" s="29"/>
      <c r="FW121" s="29"/>
      <c r="FX121" s="29"/>
      <c r="FY121" s="29"/>
      <c r="FZ121" s="29"/>
      <c r="GA121" s="29"/>
      <c r="GB121" s="29"/>
      <c r="GC121" s="29"/>
      <c r="GD121" s="29"/>
      <c r="GE121" s="29"/>
      <c r="GF121" s="29"/>
      <c r="GG121" s="29"/>
      <c r="GH121" s="29"/>
      <c r="GI121" s="29"/>
      <c r="GJ121" s="29"/>
      <c r="GK121" s="29"/>
      <c r="GL121" s="29"/>
      <c r="GM121" s="29"/>
      <c r="GN121" s="29"/>
      <c r="GO121" s="29"/>
      <c r="GP121" s="29"/>
      <c r="GQ121" s="29"/>
      <c r="GR121" s="29"/>
      <c r="GS121" s="29"/>
      <c r="GT121" s="29"/>
      <c r="GU121" s="29"/>
      <c r="GV121" s="29"/>
      <c r="GW121" s="29"/>
      <c r="GX121" s="29"/>
      <c r="GY121" s="29"/>
      <c r="GZ121" s="29"/>
      <c r="HA121" s="29"/>
      <c r="HB121" s="29"/>
      <c r="HC121" s="29"/>
      <c r="HD121" s="29"/>
      <c r="HE121" s="29"/>
      <c r="HF121" s="29"/>
      <c r="HG121" s="29"/>
      <c r="HH121" s="29"/>
      <c r="HI121" s="29"/>
      <c r="HJ121" s="29"/>
      <c r="HK121" s="29"/>
      <c r="HL121" s="29"/>
      <c r="HM121" s="29"/>
      <c r="HN121" s="29"/>
      <c r="HO121" s="29"/>
      <c r="HP121" s="29"/>
      <c r="HQ121" s="29"/>
      <c r="HR121" s="29"/>
      <c r="HS121" s="29"/>
      <c r="HT121" s="29"/>
      <c r="HU121" s="29"/>
      <c r="HV121" s="29"/>
      <c r="HW121" s="29"/>
      <c r="HX121" s="29"/>
      <c r="HY121" s="29"/>
      <c r="HZ121" s="29"/>
      <c r="IA121" s="29"/>
      <c r="IB121" s="29"/>
      <c r="IC121" s="29"/>
      <c r="ID121" s="29"/>
      <c r="IE121" s="29"/>
      <c r="IF121" s="29"/>
      <c r="IG121" s="29"/>
      <c r="IH121" s="29"/>
      <c r="II121" s="29"/>
      <c r="IJ121" s="29"/>
      <c r="IK121" s="29"/>
      <c r="IL121" s="29"/>
      <c r="IM121" s="29"/>
      <c r="IN121" s="29"/>
      <c r="IO121" s="29"/>
      <c r="IP121" s="29"/>
      <c r="IQ121" s="29"/>
      <c r="IR121" s="29"/>
      <c r="IS121" s="29"/>
      <c r="IT121" s="29"/>
      <c r="IU121" s="29"/>
      <c r="IV121" s="29"/>
    </row>
    <row r="122" spans="1:256" s="8" customFormat="1" ht="13.5" customHeight="1">
      <c r="A122" s="29" t="s">
        <v>9</v>
      </c>
      <c r="B122" s="10">
        <v>102.9</v>
      </c>
      <c r="C122" s="13">
        <f t="shared" si="30"/>
        <v>2.0821531791907599</v>
      </c>
      <c r="D122" s="12">
        <f t="shared" si="33"/>
        <v>1.5616148843930699</v>
      </c>
      <c r="E122" s="8">
        <f t="shared" si="31"/>
        <v>0.875</v>
      </c>
      <c r="F122" s="12">
        <f t="shared" si="32"/>
        <v>2.4366148843930699</v>
      </c>
      <c r="G122" s="13">
        <f t="shared" si="23"/>
        <v>1.0243661488439306</v>
      </c>
      <c r="H122" s="29"/>
      <c r="I122" s="27"/>
      <c r="J122" s="28"/>
      <c r="K122" s="28"/>
      <c r="L122" s="28"/>
      <c r="M122" s="28"/>
      <c r="N122" s="28"/>
      <c r="O122" s="28"/>
      <c r="P122" s="28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  <c r="IN122" s="29"/>
      <c r="IO122" s="29"/>
      <c r="IP122" s="29"/>
      <c r="IQ122" s="29"/>
      <c r="IR122" s="29"/>
      <c r="IS122" s="29"/>
      <c r="IT122" s="29"/>
      <c r="IU122" s="29"/>
      <c r="IV122" s="29"/>
    </row>
    <row r="123" spans="1:256" s="8" customFormat="1" ht="13.5" customHeight="1">
      <c r="A123" s="29" t="s">
        <v>10</v>
      </c>
      <c r="B123" s="10">
        <v>103.2</v>
      </c>
      <c r="C123" s="13">
        <f t="shared" si="30"/>
        <v>2.3797687861271566</v>
      </c>
      <c r="D123" s="12">
        <f t="shared" si="33"/>
        <v>1.7848265895953674</v>
      </c>
      <c r="E123" s="8">
        <f t="shared" si="31"/>
        <v>1</v>
      </c>
      <c r="F123" s="12">
        <f t="shared" si="32"/>
        <v>2.7848265895953674</v>
      </c>
      <c r="G123" s="13">
        <f t="shared" si="23"/>
        <v>1.0278482658959536</v>
      </c>
      <c r="H123" s="29"/>
      <c r="I123" s="27"/>
      <c r="J123" s="28"/>
      <c r="K123" s="28"/>
      <c r="L123" s="28"/>
      <c r="M123" s="28"/>
      <c r="N123" s="28"/>
      <c r="O123" s="28"/>
      <c r="P123" s="28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  <c r="IN123" s="29"/>
      <c r="IO123" s="29"/>
      <c r="IP123" s="29"/>
      <c r="IQ123" s="29"/>
      <c r="IR123" s="29"/>
      <c r="IS123" s="29"/>
      <c r="IT123" s="29"/>
      <c r="IU123" s="29"/>
      <c r="IV123" s="29"/>
    </row>
    <row r="124" spans="1:256" s="8" customFormat="1" ht="13.5" customHeight="1">
      <c r="A124" s="29" t="s">
        <v>11</v>
      </c>
      <c r="B124" s="10">
        <v>103.2</v>
      </c>
      <c r="C124" s="13">
        <f t="shared" si="30"/>
        <v>2.3797687861271566</v>
      </c>
      <c r="D124" s="12">
        <f t="shared" si="33"/>
        <v>1.7848265895953674</v>
      </c>
      <c r="E124" s="8">
        <f t="shared" si="31"/>
        <v>1.125</v>
      </c>
      <c r="F124" s="12">
        <f t="shared" si="32"/>
        <v>2.9098265895953674</v>
      </c>
      <c r="G124" s="13">
        <f t="shared" si="23"/>
        <v>1.0290982658959538</v>
      </c>
      <c r="H124" s="29"/>
      <c r="I124" s="27"/>
      <c r="J124" s="28"/>
      <c r="K124" s="28"/>
      <c r="L124" s="28"/>
      <c r="M124" s="28"/>
      <c r="N124" s="28"/>
      <c r="O124" s="28"/>
      <c r="P124" s="28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  <c r="FF124" s="29"/>
      <c r="FG124" s="29"/>
      <c r="FH124" s="29"/>
      <c r="FI124" s="29"/>
      <c r="FJ124" s="29"/>
      <c r="FK124" s="29"/>
      <c r="FL124" s="29"/>
      <c r="FM124" s="29"/>
      <c r="FN124" s="29"/>
      <c r="FO124" s="29"/>
      <c r="FP124" s="29"/>
      <c r="FQ124" s="29"/>
      <c r="FR124" s="29"/>
      <c r="FS124" s="29"/>
      <c r="FT124" s="29"/>
      <c r="FU124" s="29"/>
      <c r="FV124" s="29"/>
      <c r="FW124" s="29"/>
      <c r="FX124" s="29"/>
      <c r="FY124" s="29"/>
      <c r="FZ124" s="29"/>
      <c r="GA124" s="29"/>
      <c r="GB124" s="29"/>
      <c r="GC124" s="29"/>
      <c r="GD124" s="29"/>
      <c r="GE124" s="29"/>
      <c r="GF124" s="29"/>
      <c r="GG124" s="29"/>
      <c r="GH124" s="29"/>
      <c r="GI124" s="29"/>
      <c r="GJ124" s="29"/>
      <c r="GK124" s="29"/>
      <c r="GL124" s="29"/>
      <c r="GM124" s="29"/>
      <c r="GN124" s="29"/>
      <c r="GO124" s="29"/>
      <c r="GP124" s="29"/>
      <c r="GQ124" s="29"/>
      <c r="GR124" s="29"/>
      <c r="GS124" s="29"/>
      <c r="GT124" s="29"/>
      <c r="GU124" s="29"/>
      <c r="GV124" s="29"/>
      <c r="GW124" s="29"/>
      <c r="GX124" s="29"/>
      <c r="GY124" s="29"/>
      <c r="GZ124" s="29"/>
      <c r="HA124" s="29"/>
      <c r="HB124" s="29"/>
      <c r="HC124" s="29"/>
      <c r="HD124" s="29"/>
      <c r="HE124" s="29"/>
      <c r="HF124" s="29"/>
      <c r="HG124" s="29"/>
      <c r="HH124" s="29"/>
      <c r="HI124" s="29"/>
      <c r="HJ124" s="29"/>
      <c r="HK124" s="29"/>
      <c r="HL124" s="29"/>
      <c r="HM124" s="29"/>
      <c r="HN124" s="29"/>
      <c r="HO124" s="29"/>
      <c r="HP124" s="29"/>
      <c r="HQ124" s="29"/>
      <c r="HR124" s="29"/>
      <c r="HS124" s="29"/>
      <c r="HT124" s="29"/>
      <c r="HU124" s="29"/>
      <c r="HV124" s="29"/>
      <c r="HW124" s="29"/>
      <c r="HX124" s="29"/>
      <c r="HY124" s="29"/>
      <c r="HZ124" s="29"/>
      <c r="IA124" s="29"/>
      <c r="IB124" s="29"/>
      <c r="IC124" s="29"/>
      <c r="ID124" s="29"/>
      <c r="IE124" s="29"/>
      <c r="IF124" s="29"/>
      <c r="IG124" s="29"/>
      <c r="IH124" s="29"/>
      <c r="II124" s="29"/>
      <c r="IJ124" s="29"/>
      <c r="IK124" s="29"/>
      <c r="IL124" s="29"/>
      <c r="IM124" s="29"/>
      <c r="IN124" s="29"/>
      <c r="IO124" s="29"/>
      <c r="IP124" s="29"/>
      <c r="IQ124" s="29"/>
      <c r="IR124" s="29"/>
      <c r="IS124" s="29"/>
      <c r="IT124" s="29"/>
      <c r="IU124" s="29"/>
      <c r="IV124" s="29"/>
    </row>
    <row r="125" spans="1:256" s="8" customFormat="1" ht="13.5" customHeight="1">
      <c r="A125" s="30" t="s">
        <v>12</v>
      </c>
      <c r="B125" s="10">
        <v>103.6</v>
      </c>
      <c r="C125" s="13">
        <f t="shared" si="30"/>
        <v>2.7765895953757225</v>
      </c>
      <c r="D125" s="12">
        <f t="shared" si="33"/>
        <v>2.0824421965317921</v>
      </c>
      <c r="E125" s="8">
        <f t="shared" si="31"/>
        <v>1.25</v>
      </c>
      <c r="F125" s="12">
        <f t="shared" si="32"/>
        <v>3.3324421965317921</v>
      </c>
      <c r="G125" s="13">
        <f t="shared" si="23"/>
        <v>1.0333244219653179</v>
      </c>
      <c r="H125" s="29"/>
      <c r="I125" s="27"/>
      <c r="J125" s="28"/>
      <c r="K125" s="28"/>
      <c r="L125" s="28"/>
      <c r="M125" s="28"/>
      <c r="N125" s="28"/>
      <c r="O125" s="28"/>
      <c r="P125" s="28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  <c r="FF125" s="29"/>
      <c r="FG125" s="29"/>
      <c r="FH125" s="29"/>
      <c r="FI125" s="29"/>
      <c r="FJ125" s="29"/>
      <c r="FK125" s="29"/>
      <c r="FL125" s="29"/>
      <c r="FM125" s="29"/>
      <c r="FN125" s="29"/>
      <c r="FO125" s="29"/>
      <c r="FP125" s="29"/>
      <c r="FQ125" s="29"/>
      <c r="FR125" s="29"/>
      <c r="FS125" s="29"/>
      <c r="FT125" s="29"/>
      <c r="FU125" s="29"/>
      <c r="FV125" s="29"/>
      <c r="FW125" s="29"/>
      <c r="FX125" s="29"/>
      <c r="FY125" s="29"/>
      <c r="FZ125" s="29"/>
      <c r="GA125" s="29"/>
      <c r="GB125" s="29"/>
      <c r="GC125" s="29"/>
      <c r="GD125" s="29"/>
      <c r="GE125" s="29"/>
      <c r="GF125" s="29"/>
      <c r="GG125" s="29"/>
      <c r="GH125" s="29"/>
      <c r="GI125" s="29"/>
      <c r="GJ125" s="29"/>
      <c r="GK125" s="29"/>
      <c r="GL125" s="29"/>
      <c r="GM125" s="29"/>
      <c r="GN125" s="29"/>
      <c r="GO125" s="29"/>
      <c r="GP125" s="29"/>
      <c r="GQ125" s="29"/>
      <c r="GR125" s="29"/>
      <c r="GS125" s="29"/>
      <c r="GT125" s="29"/>
      <c r="GU125" s="29"/>
      <c r="GV125" s="29"/>
      <c r="GW125" s="29"/>
      <c r="GX125" s="29"/>
      <c r="GY125" s="29"/>
      <c r="GZ125" s="29"/>
      <c r="HA125" s="29"/>
      <c r="HB125" s="29"/>
      <c r="HC125" s="29"/>
      <c r="HD125" s="29"/>
      <c r="HE125" s="29"/>
      <c r="HF125" s="29"/>
      <c r="HG125" s="29"/>
      <c r="HH125" s="29"/>
      <c r="HI125" s="29"/>
      <c r="HJ125" s="29"/>
      <c r="HK125" s="29"/>
      <c r="HL125" s="29"/>
      <c r="HM125" s="29"/>
      <c r="HN125" s="29"/>
      <c r="HO125" s="29"/>
      <c r="HP125" s="29"/>
      <c r="HQ125" s="29"/>
      <c r="HR125" s="29"/>
      <c r="HS125" s="29"/>
      <c r="HT125" s="29"/>
      <c r="HU125" s="29"/>
      <c r="HV125" s="29"/>
      <c r="HW125" s="29"/>
      <c r="HX125" s="29"/>
      <c r="HY125" s="29"/>
      <c r="HZ125" s="29"/>
      <c r="IA125" s="29"/>
      <c r="IB125" s="29"/>
      <c r="IC125" s="29"/>
      <c r="ID125" s="29"/>
      <c r="IE125" s="29"/>
      <c r="IF125" s="29"/>
      <c r="IG125" s="29"/>
      <c r="IH125" s="29"/>
      <c r="II125" s="29"/>
      <c r="IJ125" s="29"/>
      <c r="IK125" s="29"/>
      <c r="IL125" s="29"/>
      <c r="IM125" s="29"/>
      <c r="IN125" s="29"/>
      <c r="IO125" s="29"/>
      <c r="IP125" s="29"/>
      <c r="IQ125" s="29"/>
      <c r="IR125" s="29"/>
      <c r="IS125" s="29"/>
      <c r="IT125" s="29"/>
      <c r="IU125" s="29"/>
      <c r="IV125" s="29"/>
    </row>
    <row r="126" spans="1:256" s="8" customFormat="1" ht="13.5" customHeight="1">
      <c r="A126" s="30" t="s">
        <v>13</v>
      </c>
      <c r="B126" s="10">
        <v>103.7</v>
      </c>
      <c r="C126" s="13">
        <f t="shared" si="30"/>
        <v>2.8757947976878695</v>
      </c>
      <c r="D126" s="12">
        <f>0.75*C126</f>
        <v>2.1568460982659019</v>
      </c>
      <c r="E126" s="8">
        <f t="shared" si="31"/>
        <v>1.375</v>
      </c>
      <c r="F126" s="12">
        <f t="shared" si="32"/>
        <v>3.5318460982659019</v>
      </c>
      <c r="G126" s="13">
        <f t="shared" si="23"/>
        <v>1.0353184609826591</v>
      </c>
      <c r="H126" s="28"/>
      <c r="I126" s="27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</row>
    <row r="127" spans="1:256" s="8" customFormat="1" ht="13.5" customHeight="1">
      <c r="A127" s="31" t="s">
        <v>2</v>
      </c>
      <c r="B127" s="16">
        <v>104</v>
      </c>
      <c r="C127" s="26">
        <f t="shared" si="30"/>
        <v>3.1734104046242662</v>
      </c>
      <c r="D127" s="19">
        <f>0.75*C127</f>
        <v>2.3800578034681994</v>
      </c>
      <c r="E127" s="18">
        <f t="shared" si="31"/>
        <v>1.5</v>
      </c>
      <c r="F127" s="19">
        <f t="shared" si="32"/>
        <v>3.8800578034681994</v>
      </c>
      <c r="G127" s="26">
        <f t="shared" si="23"/>
        <v>1.0388005780346821</v>
      </c>
      <c r="H127" s="28"/>
      <c r="I127" s="27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  <c r="IJ127" s="28"/>
      <c r="IK127" s="28"/>
      <c r="IL127" s="28"/>
      <c r="IM127" s="28"/>
      <c r="IN127" s="28"/>
      <c r="IO127" s="28"/>
      <c r="IP127" s="28"/>
      <c r="IQ127" s="28"/>
      <c r="IR127" s="28"/>
      <c r="IS127" s="28"/>
      <c r="IT127" s="28"/>
      <c r="IU127" s="28"/>
      <c r="IV127" s="28"/>
    </row>
    <row r="128" spans="1:256" s="8" customFormat="1" ht="15" customHeight="1">
      <c r="A128" s="51" t="s">
        <v>39</v>
      </c>
      <c r="B128" s="52"/>
      <c r="C128" s="52"/>
      <c r="D128" s="52"/>
      <c r="E128" s="52"/>
      <c r="F128" s="52"/>
      <c r="G128" s="53"/>
    </row>
    <row r="129" spans="1:256" s="8" customFormat="1" ht="13.5" customHeight="1">
      <c r="A129" s="29" t="s">
        <v>4</v>
      </c>
      <c r="B129" s="10">
        <v>104.4</v>
      </c>
      <c r="C129" s="13">
        <f>((B129/$B$127)-1)*100</f>
        <v>0.38461538461538325</v>
      </c>
      <c r="D129" s="12">
        <f t="shared" ref="D129:D136" si="34">0.75*C129</f>
        <v>0.28846153846153744</v>
      </c>
      <c r="E129" s="8">
        <f>+E116</f>
        <v>0.125</v>
      </c>
      <c r="F129" s="12">
        <f>+D129+E129</f>
        <v>0.41346153846153744</v>
      </c>
      <c r="G129" s="13">
        <f t="shared" si="23"/>
        <v>1.0041346153846153</v>
      </c>
      <c r="H129" s="28"/>
      <c r="I129" s="27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</row>
    <row r="130" spans="1:256" s="8" customFormat="1" ht="13.5" customHeight="1">
      <c r="A130" s="29" t="s">
        <v>5</v>
      </c>
      <c r="B130" s="10">
        <v>104.8</v>
      </c>
      <c r="C130" s="13">
        <f t="shared" ref="C130:C140" si="35">((B130/$B$127)-1)*100</f>
        <v>0.7692307692307665</v>
      </c>
      <c r="D130" s="12">
        <f t="shared" si="34"/>
        <v>0.57692307692307487</v>
      </c>
      <c r="E130" s="8">
        <f t="shared" ref="E130:E140" si="36">+E117</f>
        <v>0.25</v>
      </c>
      <c r="F130" s="12">
        <f t="shared" ref="F130:F140" si="37">+D130+E130</f>
        <v>0.82692307692307487</v>
      </c>
      <c r="G130" s="13">
        <f t="shared" si="23"/>
        <v>1.0082692307692307</v>
      </c>
      <c r="H130" s="28"/>
      <c r="I130" s="27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</row>
    <row r="131" spans="1:256" s="8" customFormat="1" ht="13.5" customHeight="1">
      <c r="A131" s="29" t="s">
        <v>6</v>
      </c>
      <c r="B131" s="14">
        <v>105.2</v>
      </c>
      <c r="C131" s="13">
        <f t="shared" si="35"/>
        <v>1.1538461538461497</v>
      </c>
      <c r="D131" s="12">
        <f t="shared" si="34"/>
        <v>0.86538461538461231</v>
      </c>
      <c r="E131" s="8">
        <f t="shared" si="36"/>
        <v>0.375</v>
      </c>
      <c r="F131" s="12">
        <f t="shared" si="37"/>
        <v>1.2403846153846123</v>
      </c>
      <c r="G131" s="13">
        <f t="shared" si="23"/>
        <v>1.012403846153846</v>
      </c>
      <c r="H131" s="28"/>
      <c r="I131" s="27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  <c r="IJ131" s="28"/>
      <c r="IK131" s="28"/>
      <c r="IL131" s="28"/>
      <c r="IM131" s="28"/>
      <c r="IN131" s="28"/>
      <c r="IO131" s="28"/>
      <c r="IP131" s="28"/>
      <c r="IQ131" s="28"/>
      <c r="IR131" s="28"/>
      <c r="IS131" s="28"/>
      <c r="IT131" s="28"/>
      <c r="IU131" s="28"/>
      <c r="IV131" s="28"/>
    </row>
    <row r="132" spans="1:256" s="8" customFormat="1" ht="13.5" customHeight="1">
      <c r="A132" s="29" t="s">
        <v>7</v>
      </c>
      <c r="B132" s="10">
        <v>105.7</v>
      </c>
      <c r="C132" s="13">
        <f t="shared" si="35"/>
        <v>1.6346153846153788</v>
      </c>
      <c r="D132" s="12">
        <f t="shared" si="34"/>
        <v>1.2259615384615341</v>
      </c>
      <c r="E132" s="8">
        <f t="shared" si="36"/>
        <v>0.5</v>
      </c>
      <c r="F132" s="12">
        <f t="shared" si="37"/>
        <v>1.7259615384615341</v>
      </c>
      <c r="G132" s="13">
        <f t="shared" si="23"/>
        <v>1.0172596153846154</v>
      </c>
      <c r="H132" s="28"/>
      <c r="I132" s="27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</row>
    <row r="133" spans="1:256" s="8" customFormat="1" ht="13.5" customHeight="1">
      <c r="A133" s="29" t="s">
        <v>1</v>
      </c>
      <c r="B133" s="10">
        <v>105.6</v>
      </c>
      <c r="C133" s="13">
        <f t="shared" si="35"/>
        <v>1.538461538461533</v>
      </c>
      <c r="D133" s="12">
        <f t="shared" si="34"/>
        <v>1.1538461538461497</v>
      </c>
      <c r="E133" s="8">
        <f t="shared" si="36"/>
        <v>0.625</v>
      </c>
      <c r="F133" s="12">
        <f t="shared" si="37"/>
        <v>1.7788461538461497</v>
      </c>
      <c r="G133" s="13">
        <f t="shared" si="23"/>
        <v>1.0177884615384616</v>
      </c>
      <c r="H133" s="28"/>
      <c r="I133" s="27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</row>
    <row r="134" spans="1:256" s="8" customFormat="1" ht="13.5" customHeight="1">
      <c r="A134" s="29" t="s">
        <v>8</v>
      </c>
      <c r="B134" s="10">
        <v>105.8</v>
      </c>
      <c r="C134" s="13">
        <f t="shared" si="35"/>
        <v>1.7307692307692246</v>
      </c>
      <c r="D134" s="12">
        <f t="shared" si="34"/>
        <v>1.2980769230769185</v>
      </c>
      <c r="E134" s="8">
        <f t="shared" si="36"/>
        <v>0.75</v>
      </c>
      <c r="F134" s="12">
        <f t="shared" si="37"/>
        <v>2.0480769230769185</v>
      </c>
      <c r="G134" s="13">
        <f t="shared" si="23"/>
        <v>1.0204807692307691</v>
      </c>
      <c r="H134" s="28"/>
      <c r="I134" s="27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</row>
    <row r="135" spans="1:256" s="8" customFormat="1" ht="13.5" customHeight="1">
      <c r="A135" s="29" t="s">
        <v>9</v>
      </c>
      <c r="B135" s="10">
        <v>105.9</v>
      </c>
      <c r="C135" s="13">
        <f t="shared" si="35"/>
        <v>1.8269230769230926</v>
      </c>
      <c r="D135" s="12">
        <f t="shared" si="34"/>
        <v>1.3701923076923195</v>
      </c>
      <c r="E135" s="8">
        <f t="shared" si="36"/>
        <v>0.875</v>
      </c>
      <c r="F135" s="12">
        <f t="shared" si="37"/>
        <v>2.2451923076923195</v>
      </c>
      <c r="G135" s="13">
        <f t="shared" si="23"/>
        <v>1.0224519230769231</v>
      </c>
      <c r="H135" s="28"/>
      <c r="I135" s="27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  <c r="IJ135" s="28"/>
      <c r="IK135" s="28"/>
      <c r="IL135" s="28"/>
      <c r="IM135" s="28"/>
      <c r="IN135" s="28"/>
      <c r="IO135" s="28"/>
      <c r="IP135" s="28"/>
      <c r="IQ135" s="28"/>
      <c r="IR135" s="28"/>
      <c r="IS135" s="28"/>
      <c r="IT135" s="28"/>
      <c r="IU135" s="28"/>
      <c r="IV135" s="28"/>
    </row>
    <row r="136" spans="1:256" s="8" customFormat="1" ht="13.5" customHeight="1">
      <c r="A136" s="29" t="s">
        <v>10</v>
      </c>
      <c r="B136" s="10">
        <v>106.4</v>
      </c>
      <c r="C136" s="13">
        <f t="shared" si="35"/>
        <v>2.3076923076923217</v>
      </c>
      <c r="D136" s="12">
        <f t="shared" si="34"/>
        <v>1.7307692307692413</v>
      </c>
      <c r="E136" s="8">
        <f t="shared" si="36"/>
        <v>1</v>
      </c>
      <c r="F136" s="12">
        <f t="shared" si="37"/>
        <v>2.7307692307692415</v>
      </c>
      <c r="G136" s="13">
        <f t="shared" si="23"/>
        <v>1.0273076923076925</v>
      </c>
      <c r="H136" s="28"/>
      <c r="I136" s="27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  <c r="IL136" s="28"/>
      <c r="IM136" s="28"/>
      <c r="IN136" s="28"/>
      <c r="IO136" s="28"/>
      <c r="IP136" s="28"/>
      <c r="IQ136" s="28"/>
      <c r="IR136" s="28"/>
      <c r="IS136" s="28"/>
      <c r="IT136" s="28"/>
      <c r="IU136" s="28"/>
      <c r="IV136" s="28"/>
    </row>
    <row r="137" spans="1:256" s="8" customFormat="1" ht="13.5" customHeight="1">
      <c r="A137" s="29" t="s">
        <v>11</v>
      </c>
      <c r="B137" s="10">
        <v>106.4</v>
      </c>
      <c r="C137" s="13">
        <f t="shared" si="35"/>
        <v>2.3076923076923217</v>
      </c>
      <c r="D137" s="12">
        <f>0.75*C137</f>
        <v>1.7307692307692413</v>
      </c>
      <c r="E137" s="8">
        <f t="shared" si="36"/>
        <v>1.125</v>
      </c>
      <c r="F137" s="12">
        <f t="shared" si="37"/>
        <v>2.8557692307692415</v>
      </c>
      <c r="G137" s="13">
        <f t="shared" si="23"/>
        <v>1.0285576923076925</v>
      </c>
      <c r="H137" s="28"/>
      <c r="I137" s="27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</row>
    <row r="138" spans="1:256" s="8" customFormat="1" ht="13.5" customHeight="1">
      <c r="A138" s="29" t="s">
        <v>12</v>
      </c>
      <c r="B138" s="10">
        <v>106.4</v>
      </c>
      <c r="C138" s="13">
        <f t="shared" si="35"/>
        <v>2.3076923076923217</v>
      </c>
      <c r="D138" s="12">
        <f>0.75*C138</f>
        <v>1.7307692307692413</v>
      </c>
      <c r="E138" s="8">
        <f t="shared" si="36"/>
        <v>1.25</v>
      </c>
      <c r="F138" s="12">
        <f t="shared" si="37"/>
        <v>2.9807692307692415</v>
      </c>
      <c r="G138" s="13">
        <f t="shared" si="23"/>
        <v>1.0298076923076924</v>
      </c>
      <c r="H138" s="28"/>
      <c r="I138" s="27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</row>
    <row r="139" spans="1:256" s="8" customFormat="1" ht="13.5" customHeight="1">
      <c r="A139" s="30" t="s">
        <v>13</v>
      </c>
      <c r="B139" s="10">
        <v>106.2</v>
      </c>
      <c r="C139" s="13">
        <f t="shared" si="35"/>
        <v>2.1153846153846079</v>
      </c>
      <c r="D139" s="12">
        <f>0.75*C139</f>
        <v>1.5865384615384559</v>
      </c>
      <c r="E139" s="8">
        <f t="shared" si="36"/>
        <v>1.375</v>
      </c>
      <c r="F139" s="12">
        <f t="shared" si="37"/>
        <v>2.9615384615384559</v>
      </c>
      <c r="G139" s="13">
        <f t="shared" si="23"/>
        <v>1.0296153846153846</v>
      </c>
      <c r="H139" s="28"/>
      <c r="I139" s="27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</row>
    <row r="140" spans="1:256" s="8" customFormat="1" ht="13.5" customHeight="1">
      <c r="A140" s="32" t="s">
        <v>2</v>
      </c>
      <c r="B140" s="24">
        <v>106.5</v>
      </c>
      <c r="C140" s="26">
        <f t="shared" si="35"/>
        <v>2.4038461538461453</v>
      </c>
      <c r="D140" s="19">
        <f>0.75*C140</f>
        <v>1.802884615384609</v>
      </c>
      <c r="E140" s="18">
        <f t="shared" si="36"/>
        <v>1.5</v>
      </c>
      <c r="F140" s="19">
        <f t="shared" si="37"/>
        <v>3.3028846153846088</v>
      </c>
      <c r="G140" s="26">
        <f t="shared" si="23"/>
        <v>1.0330288461538462</v>
      </c>
    </row>
    <row r="141" spans="1:256" s="8" customFormat="1" ht="15" customHeight="1">
      <c r="A141" s="51" t="s">
        <v>38</v>
      </c>
      <c r="B141" s="52"/>
      <c r="C141" s="52"/>
      <c r="D141" s="52"/>
      <c r="E141" s="52"/>
      <c r="F141" s="52"/>
      <c r="G141" s="53"/>
    </row>
    <row r="142" spans="1:256" s="35" customFormat="1" ht="13.5" customHeight="1">
      <c r="A142" s="33" t="s">
        <v>4</v>
      </c>
      <c r="B142" s="34">
        <v>106.7</v>
      </c>
      <c r="C142" s="13">
        <f>((B142/$B$140)-1)*100</f>
        <v>0.1877934272300541</v>
      </c>
      <c r="D142" s="12">
        <f t="shared" ref="D142:D153" si="38">0.75*C142</f>
        <v>0.14084507042254057</v>
      </c>
      <c r="E142" s="8">
        <f>+E129</f>
        <v>0.125</v>
      </c>
      <c r="F142" s="12">
        <f>+D142+E142</f>
        <v>0.26584507042254057</v>
      </c>
      <c r="G142" s="13">
        <f t="shared" si="23"/>
        <v>1.0026584507042253</v>
      </c>
    </row>
    <row r="143" spans="1:256" s="35" customFormat="1" ht="13.5" customHeight="1">
      <c r="A143" s="36" t="s">
        <v>5</v>
      </c>
      <c r="B143" s="34">
        <v>106.7</v>
      </c>
      <c r="C143" s="13">
        <f t="shared" ref="C143:C153" si="39">((B143/$B$140)-1)*100</f>
        <v>0.1877934272300541</v>
      </c>
      <c r="D143" s="12">
        <f t="shared" si="38"/>
        <v>0.14084507042254057</v>
      </c>
      <c r="E143" s="8">
        <f t="shared" ref="E143:E153" si="40">+E130</f>
        <v>0.25</v>
      </c>
      <c r="F143" s="12">
        <f t="shared" ref="F143:F153" si="41">+D143+E143</f>
        <v>0.39084507042254057</v>
      </c>
      <c r="G143" s="13">
        <f t="shared" si="23"/>
        <v>1.0039084507042253</v>
      </c>
    </row>
    <row r="144" spans="1:256" s="35" customFormat="1" ht="13.5" customHeight="1">
      <c r="A144" s="36" t="s">
        <v>6</v>
      </c>
      <c r="B144" s="34">
        <v>106.9</v>
      </c>
      <c r="C144" s="13">
        <f t="shared" si="39"/>
        <v>0.3755868544601082</v>
      </c>
      <c r="D144" s="12">
        <f t="shared" si="38"/>
        <v>0.28169014084508115</v>
      </c>
      <c r="E144" s="8">
        <f t="shared" si="40"/>
        <v>0.375</v>
      </c>
      <c r="F144" s="12">
        <f t="shared" si="41"/>
        <v>0.65669014084508115</v>
      </c>
      <c r="G144" s="13">
        <f t="shared" si="23"/>
        <v>1.0065669014084508</v>
      </c>
    </row>
    <row r="145" spans="1:7" s="35" customFormat="1" ht="13.5" customHeight="1">
      <c r="A145" s="36" t="s">
        <v>7</v>
      </c>
      <c r="B145" s="34">
        <v>106.9</v>
      </c>
      <c r="C145" s="13">
        <f t="shared" si="39"/>
        <v>0.3755868544601082</v>
      </c>
      <c r="D145" s="12">
        <f t="shared" si="38"/>
        <v>0.28169014084508115</v>
      </c>
      <c r="E145" s="8">
        <f t="shared" si="40"/>
        <v>0.5</v>
      </c>
      <c r="F145" s="12">
        <f t="shared" si="41"/>
        <v>0.78169014084508115</v>
      </c>
      <c r="G145" s="13">
        <f t="shared" si="23"/>
        <v>1.0078169014084508</v>
      </c>
    </row>
    <row r="146" spans="1:7" s="35" customFormat="1" ht="13.5" customHeight="1">
      <c r="A146" s="36" t="s">
        <v>1</v>
      </c>
      <c r="B146" s="34">
        <v>106.9</v>
      </c>
      <c r="C146" s="13">
        <f t="shared" si="39"/>
        <v>0.3755868544601082</v>
      </c>
      <c r="D146" s="12">
        <f t="shared" si="38"/>
        <v>0.28169014084508115</v>
      </c>
      <c r="E146" s="8">
        <f t="shared" si="40"/>
        <v>0.625</v>
      </c>
      <c r="F146" s="12">
        <f t="shared" si="41"/>
        <v>0.90669014084508115</v>
      </c>
      <c r="G146" s="13">
        <f t="shared" si="23"/>
        <v>1.0090669014084508</v>
      </c>
    </row>
    <row r="147" spans="1:7" s="35" customFormat="1" ht="13.5" customHeight="1">
      <c r="A147" s="36" t="s">
        <v>8</v>
      </c>
      <c r="B147" s="34">
        <v>107.1</v>
      </c>
      <c r="C147" s="13">
        <f t="shared" si="39"/>
        <v>0.56338028169014009</v>
      </c>
      <c r="D147" s="12">
        <f t="shared" si="38"/>
        <v>0.42253521126760507</v>
      </c>
      <c r="E147" s="8">
        <f t="shared" si="40"/>
        <v>0.75</v>
      </c>
      <c r="F147" s="12">
        <f t="shared" si="41"/>
        <v>1.1725352112676051</v>
      </c>
      <c r="G147" s="13">
        <f t="shared" si="23"/>
        <v>1.0117253521126761</v>
      </c>
    </row>
    <row r="148" spans="1:7" s="35" customFormat="1" ht="13.5" customHeight="1">
      <c r="A148" s="36" t="s">
        <v>9</v>
      </c>
      <c r="B148" s="34">
        <v>107.2</v>
      </c>
      <c r="C148" s="13">
        <f t="shared" si="39"/>
        <v>0.65727699530515604</v>
      </c>
      <c r="D148" s="12">
        <f t="shared" si="38"/>
        <v>0.49295774647886703</v>
      </c>
      <c r="E148" s="8">
        <f t="shared" si="40"/>
        <v>0.875</v>
      </c>
      <c r="F148" s="12">
        <f t="shared" si="41"/>
        <v>1.367957746478867</v>
      </c>
      <c r="G148" s="13">
        <f t="shared" si="23"/>
        <v>1.0136795774647887</v>
      </c>
    </row>
    <row r="149" spans="1:7" s="35" customFormat="1" ht="13.5" customHeight="1">
      <c r="A149" s="36" t="s">
        <v>10</v>
      </c>
      <c r="B149" s="34">
        <v>107.6</v>
      </c>
      <c r="C149" s="13">
        <f t="shared" si="39"/>
        <v>1.032863849765242</v>
      </c>
      <c r="D149" s="12">
        <f t="shared" si="38"/>
        <v>0.77464788732393153</v>
      </c>
      <c r="E149" s="8">
        <f t="shared" si="40"/>
        <v>1</v>
      </c>
      <c r="F149" s="12">
        <f t="shared" si="41"/>
        <v>1.7746478873239315</v>
      </c>
      <c r="G149" s="13">
        <f t="shared" si="23"/>
        <v>1.0177464788732393</v>
      </c>
    </row>
    <row r="150" spans="1:7" s="35" customFormat="1" ht="13.5" customHeight="1">
      <c r="A150" s="36" t="s">
        <v>11</v>
      </c>
      <c r="B150" s="34">
        <v>107.2</v>
      </c>
      <c r="C150" s="13">
        <f t="shared" si="39"/>
        <v>0.65727699530515604</v>
      </c>
      <c r="D150" s="12">
        <f t="shared" si="38"/>
        <v>0.49295774647886703</v>
      </c>
      <c r="E150" s="8">
        <f t="shared" si="40"/>
        <v>1.125</v>
      </c>
      <c r="F150" s="12">
        <f t="shared" si="41"/>
        <v>1.617957746478867</v>
      </c>
      <c r="G150" s="13">
        <f t="shared" si="23"/>
        <v>1.0161795774647886</v>
      </c>
    </row>
    <row r="151" spans="1:7" s="35" customFormat="1" ht="13.5" customHeight="1">
      <c r="A151" s="36" t="s">
        <v>12</v>
      </c>
      <c r="B151" s="34">
        <v>107.1</v>
      </c>
      <c r="C151" s="13">
        <f t="shared" si="39"/>
        <v>0.56338028169014009</v>
      </c>
      <c r="D151" s="12">
        <f t="shared" si="38"/>
        <v>0.42253521126760507</v>
      </c>
      <c r="E151" s="8">
        <f t="shared" si="40"/>
        <v>1.25</v>
      </c>
      <c r="F151" s="12">
        <f t="shared" si="41"/>
        <v>1.6725352112676051</v>
      </c>
      <c r="G151" s="13">
        <f t="shared" si="23"/>
        <v>1.016725352112676</v>
      </c>
    </row>
    <row r="152" spans="1:7" s="35" customFormat="1" ht="13.5" customHeight="1">
      <c r="A152" s="36" t="s">
        <v>13</v>
      </c>
      <c r="B152" s="34">
        <v>106.8</v>
      </c>
      <c r="C152" s="13">
        <f t="shared" si="39"/>
        <v>0.28169014084507005</v>
      </c>
      <c r="D152" s="12">
        <f t="shared" si="38"/>
        <v>0.21126760563380254</v>
      </c>
      <c r="E152" s="8">
        <f t="shared" si="40"/>
        <v>1.375</v>
      </c>
      <c r="F152" s="12">
        <f t="shared" si="41"/>
        <v>1.5862676056338025</v>
      </c>
      <c r="G152" s="13">
        <f t="shared" si="23"/>
        <v>1.0158626760563381</v>
      </c>
    </row>
    <row r="153" spans="1:7" s="35" customFormat="1" ht="13.5" customHeight="1">
      <c r="A153" s="37" t="s">
        <v>2</v>
      </c>
      <c r="B153" s="38">
        <v>107.1</v>
      </c>
      <c r="C153" s="26">
        <f t="shared" si="39"/>
        <v>0.56338028169014009</v>
      </c>
      <c r="D153" s="19">
        <f t="shared" si="38"/>
        <v>0.42253521126760507</v>
      </c>
      <c r="E153" s="18">
        <f t="shared" si="40"/>
        <v>1.5</v>
      </c>
      <c r="F153" s="19">
        <f t="shared" si="41"/>
        <v>1.9225352112676051</v>
      </c>
      <c r="G153" s="26">
        <f t="shared" si="23"/>
        <v>1.019225352112676</v>
      </c>
    </row>
    <row r="154" spans="1:7" s="35" customFormat="1" ht="15" customHeight="1">
      <c r="A154" s="51" t="s">
        <v>37</v>
      </c>
      <c r="B154" s="52"/>
      <c r="C154" s="52"/>
      <c r="D154" s="52"/>
      <c r="E154" s="52"/>
      <c r="F154" s="52"/>
      <c r="G154" s="53"/>
    </row>
    <row r="155" spans="1:7" s="35" customFormat="1" ht="13.5" customHeight="1">
      <c r="A155" s="33" t="s">
        <v>4</v>
      </c>
      <c r="B155" s="34">
        <v>107.3</v>
      </c>
      <c r="C155" s="13">
        <f t="shared" ref="C155:C166" si="42">((B155/$B$153)-1)*100</f>
        <v>0.18674136321195078</v>
      </c>
      <c r="D155" s="12">
        <f t="shared" ref="D155:D164" si="43">0.75*C155</f>
        <v>0.14005602240896309</v>
      </c>
      <c r="E155" s="8">
        <f>+E142</f>
        <v>0.125</v>
      </c>
      <c r="F155" s="12">
        <f>+D155+E155</f>
        <v>0.26505602240896309</v>
      </c>
      <c r="G155" s="13">
        <f t="shared" si="23"/>
        <v>1.0026505602240896</v>
      </c>
    </row>
    <row r="156" spans="1:7" s="35" customFormat="1" ht="13.5" customHeight="1">
      <c r="A156" s="36" t="s">
        <v>5</v>
      </c>
      <c r="B156" s="34">
        <v>107.2</v>
      </c>
      <c r="C156" s="13">
        <f t="shared" si="42"/>
        <v>9.3370681605975392E-2</v>
      </c>
      <c r="D156" s="12">
        <f t="shared" si="43"/>
        <v>7.0028011204481544E-2</v>
      </c>
      <c r="E156" s="8">
        <f t="shared" ref="E156:E166" si="44">+E143</f>
        <v>0.25</v>
      </c>
      <c r="F156" s="12">
        <f t="shared" ref="F156:F166" si="45">+D156+E156</f>
        <v>0.32002801120448154</v>
      </c>
      <c r="G156" s="13">
        <f t="shared" ref="G156:G166" si="46">1+F156/100</f>
        <v>1.0032002801120448</v>
      </c>
    </row>
    <row r="157" spans="1:7" s="35" customFormat="1" ht="13.5" customHeight="1">
      <c r="A157" s="36" t="s">
        <v>6</v>
      </c>
      <c r="B157" s="34">
        <v>107.2</v>
      </c>
      <c r="C157" s="13">
        <f t="shared" si="42"/>
        <v>9.3370681605975392E-2</v>
      </c>
      <c r="D157" s="12">
        <f t="shared" si="43"/>
        <v>7.0028011204481544E-2</v>
      </c>
      <c r="E157" s="8">
        <f t="shared" si="44"/>
        <v>0.375</v>
      </c>
      <c r="F157" s="12">
        <f t="shared" si="45"/>
        <v>0.44502801120448154</v>
      </c>
      <c r="G157" s="13">
        <f t="shared" si="46"/>
        <v>1.0044502801120447</v>
      </c>
    </row>
    <row r="158" spans="1:7" s="35" customFormat="1" ht="13.5" customHeight="1">
      <c r="A158" s="36" t="s">
        <v>7</v>
      </c>
      <c r="B158" s="34">
        <v>107.4</v>
      </c>
      <c r="C158" s="13">
        <f t="shared" si="42"/>
        <v>0.28011204481794838</v>
      </c>
      <c r="D158" s="12">
        <f t="shared" si="43"/>
        <v>0.21008403361346129</v>
      </c>
      <c r="E158" s="8">
        <f t="shared" si="44"/>
        <v>0.5</v>
      </c>
      <c r="F158" s="12">
        <f t="shared" si="45"/>
        <v>0.71008403361346129</v>
      </c>
      <c r="G158" s="13">
        <f t="shared" si="46"/>
        <v>1.0071008403361346</v>
      </c>
    </row>
    <row r="159" spans="1:7" s="35" customFormat="1" ht="13.5" customHeight="1">
      <c r="A159" s="36" t="s">
        <v>1</v>
      </c>
      <c r="B159" s="34">
        <v>107.3</v>
      </c>
      <c r="C159" s="13">
        <f t="shared" si="42"/>
        <v>0.18674136321195078</v>
      </c>
      <c r="D159" s="12">
        <f t="shared" si="43"/>
        <v>0.14005602240896309</v>
      </c>
      <c r="E159" s="8">
        <f t="shared" si="44"/>
        <v>0.625</v>
      </c>
      <c r="F159" s="12">
        <f t="shared" si="45"/>
        <v>0.76505602240896309</v>
      </c>
      <c r="G159" s="13">
        <f t="shared" si="46"/>
        <v>1.0076505602240897</v>
      </c>
    </row>
    <row r="160" spans="1:7" s="35" customFormat="1" ht="13.5" customHeight="1">
      <c r="A160" s="36" t="s">
        <v>8</v>
      </c>
      <c r="B160" s="34">
        <v>107.4</v>
      </c>
      <c r="C160" s="13">
        <f t="shared" si="42"/>
        <v>0.28011204481794838</v>
      </c>
      <c r="D160" s="12">
        <f t="shared" si="43"/>
        <v>0.21008403361346129</v>
      </c>
      <c r="E160" s="8">
        <f t="shared" si="44"/>
        <v>0.75</v>
      </c>
      <c r="F160" s="12">
        <f t="shared" si="45"/>
        <v>0.96008403361346129</v>
      </c>
      <c r="G160" s="13">
        <f t="shared" si="46"/>
        <v>1.0096008403361345</v>
      </c>
    </row>
    <row r="161" spans="1:9" s="35" customFormat="1" ht="13.5" customHeight="1">
      <c r="A161" s="36" t="s">
        <v>9</v>
      </c>
      <c r="B161" s="34">
        <v>107.3</v>
      </c>
      <c r="C161" s="13">
        <f t="shared" si="42"/>
        <v>0.18674136321195078</v>
      </c>
      <c r="D161" s="12">
        <f t="shared" si="43"/>
        <v>0.14005602240896309</v>
      </c>
      <c r="E161" s="8">
        <f t="shared" si="44"/>
        <v>0.875</v>
      </c>
      <c r="F161" s="12">
        <f t="shared" si="45"/>
        <v>1.0150560224089631</v>
      </c>
      <c r="G161" s="13">
        <f t="shared" si="46"/>
        <v>1.0101505602240897</v>
      </c>
    </row>
    <row r="162" spans="1:9" s="35" customFormat="1" ht="13.5" customHeight="1">
      <c r="A162" s="36" t="s">
        <v>10</v>
      </c>
      <c r="B162" s="34">
        <v>107.5</v>
      </c>
      <c r="C162" s="13">
        <f t="shared" si="42"/>
        <v>0.37348272642390157</v>
      </c>
      <c r="D162" s="12">
        <f t="shared" si="43"/>
        <v>0.28011204481792618</v>
      </c>
      <c r="E162" s="8">
        <f t="shared" si="44"/>
        <v>1</v>
      </c>
      <c r="F162" s="12">
        <f t="shared" si="45"/>
        <v>1.2801120448179262</v>
      </c>
      <c r="G162" s="13">
        <f t="shared" si="46"/>
        <v>1.0128011204481793</v>
      </c>
    </row>
    <row r="163" spans="1:9" s="35" customFormat="1" ht="13.5" customHeight="1">
      <c r="A163" s="36" t="s">
        <v>11</v>
      </c>
      <c r="B163" s="34">
        <v>107.1</v>
      </c>
      <c r="C163" s="13">
        <f t="shared" si="42"/>
        <v>0</v>
      </c>
      <c r="D163" s="12">
        <f t="shared" si="43"/>
        <v>0</v>
      </c>
      <c r="E163" s="8">
        <f t="shared" si="44"/>
        <v>1.125</v>
      </c>
      <c r="F163" s="12">
        <f t="shared" si="45"/>
        <v>1.125</v>
      </c>
      <c r="G163" s="13">
        <f t="shared" si="46"/>
        <v>1.01125</v>
      </c>
    </row>
    <row r="164" spans="1:9" s="35" customFormat="1" ht="13.5" customHeight="1">
      <c r="A164" s="36" t="s">
        <v>12</v>
      </c>
      <c r="B164" s="34">
        <v>107.2</v>
      </c>
      <c r="C164" s="13">
        <f t="shared" si="42"/>
        <v>9.3370681605975392E-2</v>
      </c>
      <c r="D164" s="12">
        <f t="shared" si="43"/>
        <v>7.0028011204481544E-2</v>
      </c>
      <c r="E164" s="8">
        <f t="shared" si="44"/>
        <v>1.25</v>
      </c>
      <c r="F164" s="12">
        <f t="shared" si="45"/>
        <v>1.3200280112044815</v>
      </c>
      <c r="G164" s="13">
        <f t="shared" si="46"/>
        <v>1.0132002801120448</v>
      </c>
    </row>
    <row r="165" spans="1:9" s="35" customFormat="1" ht="13.5" customHeight="1">
      <c r="A165" s="36" t="s">
        <v>13</v>
      </c>
      <c r="B165" s="34">
        <v>107</v>
      </c>
      <c r="C165" s="13">
        <f t="shared" si="42"/>
        <v>-9.3370681605975392E-2</v>
      </c>
      <c r="D165" s="12">
        <v>0</v>
      </c>
      <c r="E165" s="8">
        <f t="shared" si="44"/>
        <v>1.375</v>
      </c>
      <c r="F165" s="12">
        <f t="shared" si="45"/>
        <v>1.375</v>
      </c>
      <c r="G165" s="13">
        <f t="shared" si="46"/>
        <v>1.0137499999999999</v>
      </c>
      <c r="I165" s="39"/>
    </row>
    <row r="166" spans="1:9" s="35" customFormat="1" ht="13.5" customHeight="1">
      <c r="A166" s="36" t="s">
        <v>2</v>
      </c>
      <c r="B166" s="38">
        <v>107</v>
      </c>
      <c r="C166" s="26">
        <f t="shared" si="42"/>
        <v>-9.3370681605975392E-2</v>
      </c>
      <c r="D166" s="12">
        <v>0</v>
      </c>
      <c r="E166" s="18">
        <f t="shared" si="44"/>
        <v>1.5</v>
      </c>
      <c r="F166" s="19">
        <f t="shared" si="45"/>
        <v>1.5</v>
      </c>
      <c r="G166" s="26">
        <f t="shared" si="46"/>
        <v>1.0149999999999999</v>
      </c>
      <c r="I166" s="39"/>
    </row>
    <row r="167" spans="1:9" s="35" customFormat="1" ht="15" customHeight="1">
      <c r="A167" s="48" t="s">
        <v>36</v>
      </c>
      <c r="B167" s="49"/>
      <c r="C167" s="49"/>
      <c r="D167" s="49"/>
      <c r="E167" s="49"/>
      <c r="F167" s="49"/>
      <c r="G167" s="50"/>
      <c r="I167" s="39"/>
    </row>
    <row r="168" spans="1:9" s="35" customFormat="1" ht="13.5" customHeight="1">
      <c r="A168" s="33" t="s">
        <v>4</v>
      </c>
      <c r="B168" s="34">
        <v>106.5</v>
      </c>
      <c r="C168" s="13">
        <f>((B168/$B$166)-1)*100</f>
        <v>-0.46728971962616273</v>
      </c>
      <c r="D168" s="12">
        <v>0</v>
      </c>
      <c r="E168" s="8">
        <f>+E155</f>
        <v>0.125</v>
      </c>
      <c r="F168" s="12">
        <f>+D168+E168</f>
        <v>0.125</v>
      </c>
      <c r="G168" s="13">
        <f t="shared" ref="G168:G179" si="47">1+F168/100</f>
        <v>1.00125</v>
      </c>
      <c r="I168" s="39"/>
    </row>
    <row r="169" spans="1:9" s="35" customFormat="1" ht="13.5" customHeight="1">
      <c r="A169" s="33" t="s">
        <v>5</v>
      </c>
      <c r="B169" s="34">
        <v>106.8</v>
      </c>
      <c r="C169" s="13">
        <f t="shared" ref="C169:C174" si="48">((B169/$B$166)-1)*100</f>
        <v>-0.18691588785046953</v>
      </c>
      <c r="D169" s="12">
        <v>0</v>
      </c>
      <c r="E169" s="8">
        <f t="shared" ref="E169:E179" si="49">+E156</f>
        <v>0.25</v>
      </c>
      <c r="F169" s="12">
        <f t="shared" ref="F169:F179" si="50">+D169+E169</f>
        <v>0.25</v>
      </c>
      <c r="G169" s="13">
        <f t="shared" si="47"/>
        <v>1.0024999999999999</v>
      </c>
      <c r="I169" s="39"/>
    </row>
    <row r="170" spans="1:9" s="35" customFormat="1" ht="13.5" customHeight="1">
      <c r="A170" s="33" t="s">
        <v>6</v>
      </c>
      <c r="B170" s="34">
        <v>107</v>
      </c>
      <c r="C170" s="13">
        <f t="shared" si="48"/>
        <v>0</v>
      </c>
      <c r="D170" s="12">
        <f t="shared" ref="D170:D179" si="51">0.75*C170</f>
        <v>0</v>
      </c>
      <c r="E170" s="8">
        <f t="shared" si="49"/>
        <v>0.375</v>
      </c>
      <c r="F170" s="12">
        <f t="shared" si="50"/>
        <v>0.375</v>
      </c>
      <c r="G170" s="13">
        <f t="shared" si="47"/>
        <v>1.0037499999999999</v>
      </c>
      <c r="I170" s="39"/>
    </row>
    <row r="171" spans="1:9" s="35" customFormat="1" ht="13.5" customHeight="1">
      <c r="A171" s="33" t="s">
        <v>7</v>
      </c>
      <c r="B171" s="34">
        <v>107.1</v>
      </c>
      <c r="C171" s="13">
        <f t="shared" si="48"/>
        <v>9.3457943925234765E-2</v>
      </c>
      <c r="D171" s="12">
        <f t="shared" si="51"/>
        <v>7.0093457943926074E-2</v>
      </c>
      <c r="E171" s="8">
        <f t="shared" si="49"/>
        <v>0.5</v>
      </c>
      <c r="F171" s="12">
        <f t="shared" si="50"/>
        <v>0.57009345794392607</v>
      </c>
      <c r="G171" s="13">
        <f t="shared" si="47"/>
        <v>1.0057009345794392</v>
      </c>
      <c r="I171" s="39"/>
    </row>
    <row r="172" spans="1:9" s="35" customFormat="1" ht="13.5" customHeight="1">
      <c r="A172" s="33" t="s">
        <v>1</v>
      </c>
      <c r="B172" s="34">
        <v>107.2</v>
      </c>
      <c r="C172" s="13">
        <f t="shared" si="48"/>
        <v>0.18691588785046953</v>
      </c>
      <c r="D172" s="12">
        <f t="shared" si="51"/>
        <v>0.14018691588785215</v>
      </c>
      <c r="E172" s="8">
        <f t="shared" si="49"/>
        <v>0.625</v>
      </c>
      <c r="F172" s="12">
        <f t="shared" si="50"/>
        <v>0.76518691588785215</v>
      </c>
      <c r="G172" s="13">
        <f t="shared" si="47"/>
        <v>1.0076518691588785</v>
      </c>
      <c r="I172" s="39"/>
    </row>
    <row r="173" spans="1:9" s="35" customFormat="1" ht="13.5" customHeight="1">
      <c r="A173" s="33" t="s">
        <v>8</v>
      </c>
      <c r="B173" s="34">
        <v>107.3</v>
      </c>
      <c r="C173" s="13">
        <f t="shared" si="48"/>
        <v>0.2803738317757043</v>
      </c>
      <c r="D173" s="12">
        <f t="shared" si="51"/>
        <v>0.21028037383177822</v>
      </c>
      <c r="E173" s="8">
        <f t="shared" si="49"/>
        <v>0.75</v>
      </c>
      <c r="F173" s="12">
        <f t="shared" si="50"/>
        <v>0.96028037383177822</v>
      </c>
      <c r="G173" s="13">
        <f t="shared" si="47"/>
        <v>1.0096028037383178</v>
      </c>
      <c r="I173" s="39"/>
    </row>
    <row r="174" spans="1:9" s="35" customFormat="1" ht="13.5" customHeight="1">
      <c r="A174" s="33" t="s">
        <v>9</v>
      </c>
      <c r="B174" s="34">
        <v>107.2</v>
      </c>
      <c r="C174" s="13">
        <f t="shared" si="48"/>
        <v>0.18691588785046953</v>
      </c>
      <c r="D174" s="12">
        <f t="shared" si="51"/>
        <v>0.14018691588785215</v>
      </c>
      <c r="E174" s="8">
        <f t="shared" si="49"/>
        <v>0.875</v>
      </c>
      <c r="F174" s="12">
        <f t="shared" si="50"/>
        <v>1.0151869158878521</v>
      </c>
      <c r="G174" s="13">
        <f t="shared" si="47"/>
        <v>1.0101518691588784</v>
      </c>
      <c r="I174" s="39"/>
    </row>
    <row r="175" spans="1:9" s="35" customFormat="1" ht="13.5" customHeight="1">
      <c r="A175" s="33" t="s">
        <v>10</v>
      </c>
      <c r="B175" s="34">
        <v>107.4</v>
      </c>
      <c r="C175" s="13">
        <f>((B175/$B$166)-1)*100</f>
        <v>0.37383177570093906</v>
      </c>
      <c r="D175" s="12">
        <f t="shared" si="51"/>
        <v>0.2803738317757043</v>
      </c>
      <c r="E175" s="8">
        <f t="shared" si="49"/>
        <v>1</v>
      </c>
      <c r="F175" s="12">
        <f t="shared" si="50"/>
        <v>1.2803738317757043</v>
      </c>
      <c r="G175" s="13">
        <f t="shared" si="47"/>
        <v>1.0128037383177571</v>
      </c>
      <c r="I175" s="39"/>
    </row>
    <row r="176" spans="1:9" s="35" customFormat="1" ht="13.5" customHeight="1">
      <c r="A176" s="33" t="s">
        <v>11</v>
      </c>
      <c r="B176" s="34">
        <v>107</v>
      </c>
      <c r="C176" s="13">
        <f>((B176/$B$166)-1)*100</f>
        <v>0</v>
      </c>
      <c r="D176" s="12">
        <f t="shared" si="51"/>
        <v>0</v>
      </c>
      <c r="E176" s="8">
        <f t="shared" si="49"/>
        <v>1.125</v>
      </c>
      <c r="F176" s="12">
        <f t="shared" si="50"/>
        <v>1.125</v>
      </c>
      <c r="G176" s="13">
        <f t="shared" si="47"/>
        <v>1.01125</v>
      </c>
      <c r="I176" s="39"/>
    </row>
    <row r="177" spans="1:9" s="35" customFormat="1" ht="13.5" customHeight="1">
      <c r="A177" s="33" t="s">
        <v>12</v>
      </c>
      <c r="B177" s="34">
        <v>107.2</v>
      </c>
      <c r="C177" s="13">
        <f>((B177/$B$166)-1)*100</f>
        <v>0.18691588785046953</v>
      </c>
      <c r="D177" s="12">
        <f t="shared" si="51"/>
        <v>0.14018691588785215</v>
      </c>
      <c r="E177" s="8">
        <f t="shared" si="49"/>
        <v>1.25</v>
      </c>
      <c r="F177" s="12">
        <f t="shared" si="50"/>
        <v>1.3901869158878521</v>
      </c>
      <c r="G177" s="13">
        <f t="shared" si="47"/>
        <v>1.0139018691588786</v>
      </c>
      <c r="I177" s="39"/>
    </row>
    <row r="178" spans="1:9" s="35" customFormat="1" ht="13.5" customHeight="1">
      <c r="A178" s="33" t="s">
        <v>13</v>
      </c>
      <c r="B178" s="34">
        <v>107</v>
      </c>
      <c r="C178" s="13">
        <f>((B178/$B$166)-1)*100</f>
        <v>0</v>
      </c>
      <c r="D178" s="12">
        <f t="shared" si="51"/>
        <v>0</v>
      </c>
      <c r="E178" s="8">
        <f t="shared" si="49"/>
        <v>1.375</v>
      </c>
      <c r="F178" s="12">
        <f t="shared" si="50"/>
        <v>1.375</v>
      </c>
      <c r="G178" s="13">
        <f t="shared" si="47"/>
        <v>1.0137499999999999</v>
      </c>
      <c r="I178" s="39"/>
    </row>
    <row r="179" spans="1:9" ht="13.5" customHeight="1">
      <c r="A179" s="33" t="s">
        <v>2</v>
      </c>
      <c r="B179" s="38">
        <v>107</v>
      </c>
      <c r="C179" s="26">
        <f>((B179/$B$166)-1)*100</f>
        <v>0</v>
      </c>
      <c r="D179" s="12">
        <f t="shared" si="51"/>
        <v>0</v>
      </c>
      <c r="E179" s="18">
        <f t="shared" si="49"/>
        <v>1.5</v>
      </c>
      <c r="F179" s="19">
        <f t="shared" si="50"/>
        <v>1.5</v>
      </c>
      <c r="G179" s="26">
        <f t="shared" si="47"/>
        <v>1.0149999999999999</v>
      </c>
      <c r="I179" s="40"/>
    </row>
    <row r="180" spans="1:9" ht="15" customHeight="1">
      <c r="A180" s="48" t="s">
        <v>35</v>
      </c>
      <c r="B180" s="49"/>
      <c r="C180" s="49"/>
      <c r="D180" s="49"/>
      <c r="E180" s="49"/>
      <c r="F180" s="49"/>
      <c r="G180" s="50"/>
    </row>
    <row r="181" spans="1:9" ht="13.5" customHeight="1">
      <c r="A181" s="33" t="s">
        <v>4</v>
      </c>
      <c r="B181" s="34">
        <v>99.7</v>
      </c>
      <c r="C181" s="13">
        <f t="shared" ref="C181:C192" si="52">((B181/($B$179/1.071))-1)*100</f>
        <v>-0.2068224299065391</v>
      </c>
      <c r="D181" s="12">
        <v>0</v>
      </c>
      <c r="E181" s="8">
        <f>+E168</f>
        <v>0.125</v>
      </c>
      <c r="F181" s="12">
        <f>+D181+E181</f>
        <v>0.125</v>
      </c>
      <c r="G181" s="13">
        <f t="shared" ref="G181" si="53">1+F181/100</f>
        <v>1.00125</v>
      </c>
    </row>
    <row r="182" spans="1:9" ht="13.5" customHeight="1">
      <c r="A182" s="33" t="s">
        <v>5</v>
      </c>
      <c r="B182" s="34">
        <v>99.5</v>
      </c>
      <c r="C182" s="13">
        <f t="shared" si="52"/>
        <v>-0.40700934579439574</v>
      </c>
      <c r="D182" s="12">
        <v>0</v>
      </c>
      <c r="E182" s="8">
        <f t="shared" ref="E182:E192" si="54">+E169</f>
        <v>0.25</v>
      </c>
      <c r="F182" s="12">
        <f t="shared" ref="F182:F192" si="55">+D182+E182</f>
        <v>0.25</v>
      </c>
      <c r="G182" s="13">
        <f t="shared" ref="G182:G192" si="56">1+F182/100</f>
        <v>1.0024999999999999</v>
      </c>
    </row>
    <row r="183" spans="1:9" ht="13.5" customHeight="1">
      <c r="A183" s="33" t="s">
        <v>6</v>
      </c>
      <c r="B183" s="34">
        <v>99.6</v>
      </c>
      <c r="C183" s="13">
        <f t="shared" si="52"/>
        <v>-0.30691588785047852</v>
      </c>
      <c r="D183" s="12">
        <v>0</v>
      </c>
      <c r="E183" s="8">
        <f t="shared" si="54"/>
        <v>0.375</v>
      </c>
      <c r="F183" s="12">
        <f t="shared" si="55"/>
        <v>0.375</v>
      </c>
      <c r="G183" s="13">
        <f t="shared" si="56"/>
        <v>1.0037499999999999</v>
      </c>
    </row>
    <row r="184" spans="1:9" ht="13.5" customHeight="1">
      <c r="A184" s="33" t="s">
        <v>7</v>
      </c>
      <c r="B184" s="34">
        <v>99.6</v>
      </c>
      <c r="C184" s="13">
        <f t="shared" si="52"/>
        <v>-0.30691588785047852</v>
      </c>
      <c r="D184" s="12">
        <v>0</v>
      </c>
      <c r="E184" s="8">
        <f t="shared" si="54"/>
        <v>0.5</v>
      </c>
      <c r="F184" s="12">
        <f t="shared" si="55"/>
        <v>0.5</v>
      </c>
      <c r="G184" s="13">
        <f t="shared" si="56"/>
        <v>1.0049999999999999</v>
      </c>
    </row>
    <row r="185" spans="1:9" ht="13.5" customHeight="1">
      <c r="A185" s="33" t="s">
        <v>1</v>
      </c>
      <c r="B185" s="34">
        <v>99.7</v>
      </c>
      <c r="C185" s="13">
        <f t="shared" si="52"/>
        <v>-0.2068224299065391</v>
      </c>
      <c r="D185" s="12">
        <v>0</v>
      </c>
      <c r="E185" s="8">
        <f t="shared" si="54"/>
        <v>0.625</v>
      </c>
      <c r="F185" s="12">
        <f t="shared" si="55"/>
        <v>0.625</v>
      </c>
      <c r="G185" s="13">
        <f t="shared" si="56"/>
        <v>1.0062500000000001</v>
      </c>
    </row>
    <row r="186" spans="1:9" ht="13.5" customHeight="1">
      <c r="A186" s="33" t="s">
        <v>8</v>
      </c>
      <c r="B186" s="34">
        <v>99.9</v>
      </c>
      <c r="C186" s="13">
        <f t="shared" si="52"/>
        <v>-6.6355140186824535E-3</v>
      </c>
      <c r="D186" s="12">
        <v>0</v>
      </c>
      <c r="E186" s="8">
        <f t="shared" si="54"/>
        <v>0.75</v>
      </c>
      <c r="F186" s="12">
        <f t="shared" si="55"/>
        <v>0.75</v>
      </c>
      <c r="G186" s="13">
        <f t="shared" si="56"/>
        <v>1.0075000000000001</v>
      </c>
    </row>
    <row r="187" spans="1:9" ht="13.5" customHeight="1">
      <c r="A187" s="33" t="s">
        <v>9</v>
      </c>
      <c r="B187" s="34">
        <v>100</v>
      </c>
      <c r="C187" s="13">
        <f t="shared" si="52"/>
        <v>9.3457943925234765E-2</v>
      </c>
      <c r="D187" s="12">
        <f t="shared" ref="D187:D192" si="57">0.75*C187</f>
        <v>7.0093457943926074E-2</v>
      </c>
      <c r="E187" s="8">
        <f t="shared" si="54"/>
        <v>0.875</v>
      </c>
      <c r="F187" s="12">
        <f t="shared" si="55"/>
        <v>0.94509345794392607</v>
      </c>
      <c r="G187" s="13">
        <f t="shared" si="56"/>
        <v>1.0094509345794394</v>
      </c>
    </row>
    <row r="188" spans="1:9" ht="13.5" customHeight="1">
      <c r="A188" s="33" t="s">
        <v>10</v>
      </c>
      <c r="B188" s="34">
        <v>100.2</v>
      </c>
      <c r="C188" s="13">
        <f t="shared" si="52"/>
        <v>0.29364485981309141</v>
      </c>
      <c r="D188" s="12">
        <f t="shared" si="57"/>
        <v>0.22023364485981856</v>
      </c>
      <c r="E188" s="8">
        <f t="shared" si="54"/>
        <v>1</v>
      </c>
      <c r="F188" s="12">
        <f t="shared" si="55"/>
        <v>1.2202336448598186</v>
      </c>
      <c r="G188" s="13">
        <f t="shared" si="56"/>
        <v>1.0122023364485981</v>
      </c>
    </row>
    <row r="189" spans="1:9" ht="13.5" customHeight="1">
      <c r="A189" s="33" t="s">
        <v>11</v>
      </c>
      <c r="B189" s="34">
        <v>100</v>
      </c>
      <c r="C189" s="13">
        <f t="shared" si="52"/>
        <v>9.3457943925234765E-2</v>
      </c>
      <c r="D189" s="12">
        <f t="shared" si="57"/>
        <v>7.0093457943926074E-2</v>
      </c>
      <c r="E189" s="8">
        <f t="shared" si="54"/>
        <v>1.125</v>
      </c>
      <c r="F189" s="12">
        <f t="shared" si="55"/>
        <v>1.1950934579439261</v>
      </c>
      <c r="G189" s="13">
        <f t="shared" si="56"/>
        <v>1.0119509345794393</v>
      </c>
    </row>
    <row r="190" spans="1:9" ht="13.5" customHeight="1">
      <c r="A190" s="33" t="s">
        <v>12</v>
      </c>
      <c r="B190" s="34">
        <v>100</v>
      </c>
      <c r="C190" s="13">
        <f t="shared" si="52"/>
        <v>9.3457943925234765E-2</v>
      </c>
      <c r="D190" s="12">
        <f t="shared" si="57"/>
        <v>7.0093457943926074E-2</v>
      </c>
      <c r="E190" s="8">
        <f t="shared" si="54"/>
        <v>1.25</v>
      </c>
      <c r="F190" s="12">
        <f t="shared" si="55"/>
        <v>1.3200934579439261</v>
      </c>
      <c r="G190" s="13">
        <f t="shared" si="56"/>
        <v>1.0132009345794393</v>
      </c>
    </row>
    <row r="191" spans="1:9" ht="13.5" customHeight="1">
      <c r="A191" s="33" t="s">
        <v>13</v>
      </c>
      <c r="B191" s="34">
        <v>100</v>
      </c>
      <c r="C191" s="13">
        <f t="shared" si="52"/>
        <v>9.3457943925234765E-2</v>
      </c>
      <c r="D191" s="12">
        <f t="shared" si="57"/>
        <v>7.0093457943926074E-2</v>
      </c>
      <c r="E191" s="8">
        <f t="shared" si="54"/>
        <v>1.375</v>
      </c>
      <c r="F191" s="12">
        <f t="shared" si="55"/>
        <v>1.4450934579439261</v>
      </c>
      <c r="G191" s="13">
        <f t="shared" si="56"/>
        <v>1.0144509345794392</v>
      </c>
    </row>
    <row r="192" spans="1:9" ht="13.5" customHeight="1">
      <c r="A192" s="33" t="s">
        <v>2</v>
      </c>
      <c r="B192" s="38">
        <v>100.3</v>
      </c>
      <c r="C192" s="26">
        <f t="shared" si="52"/>
        <v>0.39373831775699752</v>
      </c>
      <c r="D192" s="12">
        <f t="shared" si="57"/>
        <v>0.29530373831774814</v>
      </c>
      <c r="E192" s="8">
        <f t="shared" si="54"/>
        <v>1.5</v>
      </c>
      <c r="F192" s="12">
        <f t="shared" si="55"/>
        <v>1.7953037383177481</v>
      </c>
      <c r="G192" s="13">
        <f t="shared" si="56"/>
        <v>1.0179530373831776</v>
      </c>
    </row>
    <row r="193" spans="1:7" ht="15" customHeight="1">
      <c r="A193" s="48" t="s">
        <v>34</v>
      </c>
      <c r="B193" s="49"/>
      <c r="C193" s="49"/>
      <c r="D193" s="49"/>
      <c r="E193" s="49"/>
      <c r="F193" s="49"/>
      <c r="G193" s="50"/>
    </row>
    <row r="194" spans="1:7" ht="13.5" customHeight="1">
      <c r="A194" s="33" t="s">
        <v>4</v>
      </c>
      <c r="B194" s="34">
        <v>100.6</v>
      </c>
      <c r="C194" s="13">
        <f>((B194/$B$192)-1)*100</f>
        <v>0.29910269192421346</v>
      </c>
      <c r="D194" s="12">
        <f t="shared" ref="D194:D199" si="58">0.75*C194</f>
        <v>0.22432701894316009</v>
      </c>
      <c r="E194" s="8">
        <f>+E181</f>
        <v>0.125</v>
      </c>
      <c r="F194" s="12">
        <f>+D194+E194</f>
        <v>0.34932701894316009</v>
      </c>
      <c r="G194" s="13">
        <f t="shared" ref="G194" si="59">1+F194/100</f>
        <v>1.0034932701894317</v>
      </c>
    </row>
    <row r="195" spans="1:7" ht="13.5" customHeight="1">
      <c r="A195" s="33" t="s">
        <v>5</v>
      </c>
      <c r="B195" s="34">
        <v>101</v>
      </c>
      <c r="C195" s="13">
        <f>((B195/$B$192)-1)*100</f>
        <v>0.69790628115653508</v>
      </c>
      <c r="D195" s="12">
        <f>0.75*C195</f>
        <v>0.52342971086740131</v>
      </c>
      <c r="E195" s="8">
        <f>+E182</f>
        <v>0.25</v>
      </c>
      <c r="F195" s="12">
        <f t="shared" ref="F195:F205" si="60">+D195+E195</f>
        <v>0.77342971086740131</v>
      </c>
      <c r="G195" s="13">
        <f t="shared" ref="G195:G205" si="61">1+F195/100</f>
        <v>1.007734297108674</v>
      </c>
    </row>
    <row r="196" spans="1:7" ht="13.5" customHeight="1">
      <c r="A196" s="33" t="s">
        <v>6</v>
      </c>
      <c r="B196" s="34">
        <v>101</v>
      </c>
      <c r="C196" s="13">
        <f t="shared" ref="C196:C205" si="62">((B196/$B$192)-1)*100</f>
        <v>0.69790628115653508</v>
      </c>
      <c r="D196" s="12">
        <f t="shared" si="58"/>
        <v>0.52342971086740131</v>
      </c>
      <c r="E196" s="8">
        <f t="shared" ref="E196:E205" si="63">+E183</f>
        <v>0.375</v>
      </c>
      <c r="F196" s="12">
        <f t="shared" si="60"/>
        <v>0.89842971086740131</v>
      </c>
      <c r="G196" s="13">
        <f t="shared" si="61"/>
        <v>1.008984297108674</v>
      </c>
    </row>
    <row r="197" spans="1:7" ht="13.5" customHeight="1">
      <c r="A197" s="33" t="s">
        <v>7</v>
      </c>
      <c r="B197" s="34">
        <v>101.3</v>
      </c>
      <c r="C197" s="13">
        <f t="shared" si="62"/>
        <v>0.99700897308074854</v>
      </c>
      <c r="D197" s="12">
        <f t="shared" si="58"/>
        <v>0.7477567298105614</v>
      </c>
      <c r="E197" s="8">
        <f t="shared" si="63"/>
        <v>0.5</v>
      </c>
      <c r="F197" s="12">
        <f t="shared" si="60"/>
        <v>1.2477567298105614</v>
      </c>
      <c r="G197" s="13">
        <f t="shared" si="61"/>
        <v>1.0124775672981057</v>
      </c>
    </row>
    <row r="198" spans="1:7" ht="13.5" customHeight="1">
      <c r="A198" s="33" t="s">
        <v>1</v>
      </c>
      <c r="B198" s="34">
        <v>101.1</v>
      </c>
      <c r="C198" s="13">
        <f t="shared" si="62"/>
        <v>0.79760717846459883</v>
      </c>
      <c r="D198" s="12">
        <f t="shared" si="58"/>
        <v>0.59820538384844912</v>
      </c>
      <c r="E198" s="8">
        <f t="shared" si="63"/>
        <v>0.625</v>
      </c>
      <c r="F198" s="12">
        <f t="shared" si="60"/>
        <v>1.2232053838484491</v>
      </c>
      <c r="G198" s="13">
        <f t="shared" si="61"/>
        <v>1.0122320538384846</v>
      </c>
    </row>
    <row r="199" spans="1:7" ht="13.5" customHeight="1">
      <c r="A199" s="33" t="s">
        <v>8</v>
      </c>
      <c r="B199" s="34">
        <v>101</v>
      </c>
      <c r="C199" s="13">
        <f t="shared" si="62"/>
        <v>0.69790628115653508</v>
      </c>
      <c r="D199" s="12">
        <f t="shared" si="58"/>
        <v>0.52342971086740131</v>
      </c>
      <c r="E199" s="8">
        <f t="shared" si="63"/>
        <v>0.75</v>
      </c>
      <c r="F199" s="12">
        <f t="shared" si="60"/>
        <v>1.2734297108674013</v>
      </c>
      <c r="G199" s="13">
        <f t="shared" si="61"/>
        <v>1.0127342971086739</v>
      </c>
    </row>
    <row r="200" spans="1:7" ht="13.5" customHeight="1">
      <c r="A200" s="33" t="s">
        <v>9</v>
      </c>
      <c r="B200" s="34">
        <v>101</v>
      </c>
      <c r="C200" s="13">
        <f t="shared" si="62"/>
        <v>0.69790628115653508</v>
      </c>
      <c r="D200" s="12">
        <f t="shared" ref="D200:D205" si="64">0.75*C200</f>
        <v>0.52342971086740131</v>
      </c>
      <c r="E200" s="8">
        <f t="shared" si="63"/>
        <v>0.875</v>
      </c>
      <c r="F200" s="12">
        <f t="shared" si="60"/>
        <v>1.3984297108674013</v>
      </c>
      <c r="G200" s="13">
        <f t="shared" si="61"/>
        <v>1.0139842971086741</v>
      </c>
    </row>
    <row r="201" spans="1:7" ht="13.5" customHeight="1">
      <c r="A201" s="33" t="s">
        <v>10</v>
      </c>
      <c r="B201" s="34">
        <v>101.4</v>
      </c>
      <c r="C201" s="13">
        <f t="shared" si="62"/>
        <v>1.0967098703888345</v>
      </c>
      <c r="D201" s="12">
        <f t="shared" si="64"/>
        <v>0.82253240279162587</v>
      </c>
      <c r="E201" s="8">
        <f t="shared" si="63"/>
        <v>1</v>
      </c>
      <c r="F201" s="12">
        <f t="shared" si="60"/>
        <v>1.8225324027916259</v>
      </c>
      <c r="G201" s="13">
        <f t="shared" si="61"/>
        <v>1.0182253240279162</v>
      </c>
    </row>
    <row r="202" spans="1:7" ht="13.5" customHeight="1">
      <c r="A202" s="33" t="s">
        <v>11</v>
      </c>
      <c r="B202" s="34">
        <v>101.1</v>
      </c>
      <c r="C202" s="13">
        <f t="shared" si="62"/>
        <v>0.79760717846459883</v>
      </c>
      <c r="D202" s="12">
        <f t="shared" si="64"/>
        <v>0.59820538384844912</v>
      </c>
      <c r="E202" s="8">
        <f t="shared" si="63"/>
        <v>1.125</v>
      </c>
      <c r="F202" s="12">
        <f t="shared" si="60"/>
        <v>1.7232053838484491</v>
      </c>
      <c r="G202" s="13">
        <f t="shared" si="61"/>
        <v>1.0172320538384845</v>
      </c>
    </row>
    <row r="203" spans="1:7" ht="13.5" customHeight="1">
      <c r="A203" s="33" t="s">
        <v>12</v>
      </c>
      <c r="B203" s="34">
        <v>100.9</v>
      </c>
      <c r="C203" s="13">
        <f t="shared" si="62"/>
        <v>0.59820538384847133</v>
      </c>
      <c r="D203" s="12">
        <f t="shared" si="64"/>
        <v>0.4486540378863535</v>
      </c>
      <c r="E203" s="8">
        <f t="shared" si="63"/>
        <v>1.25</v>
      </c>
      <c r="F203" s="12">
        <f t="shared" si="60"/>
        <v>1.6986540378863535</v>
      </c>
      <c r="G203" s="13">
        <f t="shared" si="61"/>
        <v>1.0169865403788636</v>
      </c>
    </row>
    <row r="204" spans="1:7" ht="13.5" customHeight="1">
      <c r="A204" s="33" t="s">
        <v>13</v>
      </c>
      <c r="B204" s="34">
        <v>100.8</v>
      </c>
      <c r="C204" s="13">
        <f t="shared" si="62"/>
        <v>0.49850448654038537</v>
      </c>
      <c r="D204" s="12">
        <f t="shared" si="64"/>
        <v>0.37387836490528903</v>
      </c>
      <c r="E204" s="8">
        <f t="shared" si="63"/>
        <v>1.375</v>
      </c>
      <c r="F204" s="12">
        <f t="shared" si="60"/>
        <v>1.748878364905289</v>
      </c>
      <c r="G204" s="13">
        <f t="shared" si="61"/>
        <v>1.0174887836490529</v>
      </c>
    </row>
    <row r="205" spans="1:7" ht="13.5" customHeight="1">
      <c r="A205" s="33" t="s">
        <v>2</v>
      </c>
      <c r="B205" s="38">
        <v>101.1</v>
      </c>
      <c r="C205" s="26">
        <f t="shared" si="62"/>
        <v>0.79760717846459883</v>
      </c>
      <c r="D205" s="12">
        <f t="shared" si="64"/>
        <v>0.59820538384844912</v>
      </c>
      <c r="E205" s="8">
        <f t="shared" si="63"/>
        <v>1.5</v>
      </c>
      <c r="F205" s="12">
        <f t="shared" si="60"/>
        <v>2.0982053838484491</v>
      </c>
      <c r="G205" s="13">
        <f t="shared" si="61"/>
        <v>1.0209820538384844</v>
      </c>
    </row>
    <row r="206" spans="1:7" ht="15" customHeight="1">
      <c r="A206" s="48" t="s">
        <v>33</v>
      </c>
      <c r="B206" s="49"/>
      <c r="C206" s="49"/>
      <c r="D206" s="49"/>
      <c r="E206" s="49"/>
      <c r="F206" s="49"/>
      <c r="G206" s="50"/>
    </row>
    <row r="207" spans="1:7" ht="13.5" customHeight="1">
      <c r="A207" s="33" t="s">
        <v>4</v>
      </c>
      <c r="B207" s="34">
        <v>101.5</v>
      </c>
      <c r="C207" s="13">
        <f>((B207/$B$205)-1)*100</f>
        <v>0.39564787339267937</v>
      </c>
      <c r="D207" s="12">
        <f>0.75*C207</f>
        <v>0.29673590504450953</v>
      </c>
      <c r="E207" s="8">
        <f>+E194</f>
        <v>0.125</v>
      </c>
      <c r="F207" s="12">
        <f>+D207+E207</f>
        <v>0.42173590504450953</v>
      </c>
      <c r="G207" s="13">
        <f t="shared" ref="G207" si="65">1+F207/100</f>
        <v>1.0042173590504451</v>
      </c>
    </row>
    <row r="208" spans="1:7" ht="13.5" customHeight="1">
      <c r="A208" s="33" t="s">
        <v>5</v>
      </c>
      <c r="B208" s="34">
        <v>101.5</v>
      </c>
      <c r="C208" s="13">
        <f t="shared" ref="C208:C218" si="66">((B208/$B$205)-1)*100</f>
        <v>0.39564787339267937</v>
      </c>
      <c r="D208" s="12">
        <f>0.75*C208</f>
        <v>0.29673590504450953</v>
      </c>
      <c r="E208" s="8">
        <f>+E195</f>
        <v>0.25</v>
      </c>
      <c r="F208" s="12">
        <f t="shared" ref="F208:F218" si="67">+D208+E208</f>
        <v>0.54673590504450953</v>
      </c>
      <c r="G208" s="13">
        <f t="shared" ref="G208:G218" si="68">1+F208/100</f>
        <v>1.005467359050445</v>
      </c>
    </row>
    <row r="209" spans="1:12" ht="13.5" customHeight="1">
      <c r="A209" s="33" t="s">
        <v>6</v>
      </c>
      <c r="B209" s="34">
        <v>101.7</v>
      </c>
      <c r="C209" s="13">
        <f t="shared" si="66"/>
        <v>0.59347181008901906</v>
      </c>
      <c r="D209" s="12">
        <f t="shared" ref="D209:D218" si="69">0.75*C209</f>
        <v>0.44510385756676429</v>
      </c>
      <c r="E209" s="8">
        <f t="shared" ref="E209:E218" si="70">+E196</f>
        <v>0.375</v>
      </c>
      <c r="F209" s="12">
        <f t="shared" si="67"/>
        <v>0.82010385756676429</v>
      </c>
      <c r="G209" s="13">
        <f t="shared" si="68"/>
        <v>1.0082010385756677</v>
      </c>
    </row>
    <row r="210" spans="1:12" ht="13.5" customHeight="1">
      <c r="A210" s="33" t="s">
        <v>7</v>
      </c>
      <c r="B210" s="34">
        <v>101.7</v>
      </c>
      <c r="C210" s="13">
        <f t="shared" si="66"/>
        <v>0.59347181008901906</v>
      </c>
      <c r="D210" s="12">
        <f t="shared" si="69"/>
        <v>0.44510385756676429</v>
      </c>
      <c r="E210" s="8">
        <f t="shared" si="70"/>
        <v>0.5</v>
      </c>
      <c r="F210" s="12">
        <f t="shared" si="67"/>
        <v>0.94510385756676429</v>
      </c>
      <c r="G210" s="13">
        <f t="shared" si="68"/>
        <v>1.0094510385756676</v>
      </c>
    </row>
    <row r="211" spans="1:12" ht="13.5" customHeight="1">
      <c r="A211" s="33" t="s">
        <v>1</v>
      </c>
      <c r="B211" s="34">
        <v>102</v>
      </c>
      <c r="C211" s="13">
        <f t="shared" si="66"/>
        <v>0.89020771513352859</v>
      </c>
      <c r="D211" s="12">
        <f t="shared" si="69"/>
        <v>0.66765578635014644</v>
      </c>
      <c r="E211" s="8">
        <f t="shared" si="70"/>
        <v>0.625</v>
      </c>
      <c r="F211" s="12">
        <f t="shared" si="67"/>
        <v>1.2926557863501464</v>
      </c>
      <c r="G211" s="13">
        <f t="shared" si="68"/>
        <v>1.0129265578635014</v>
      </c>
    </row>
    <row r="212" spans="1:12" ht="13.5" customHeight="1">
      <c r="A212" s="33" t="s">
        <v>8</v>
      </c>
      <c r="B212" s="34">
        <v>102.2</v>
      </c>
      <c r="C212" s="13">
        <f>((B212/$B$205)-1)*100</f>
        <v>1.0880316518298905</v>
      </c>
      <c r="D212" s="12">
        <f>0.75*C212</f>
        <v>0.81602373887241786</v>
      </c>
      <c r="E212" s="8">
        <f t="shared" si="70"/>
        <v>0.75</v>
      </c>
      <c r="F212" s="12">
        <f t="shared" si="67"/>
        <v>1.5660237388724179</v>
      </c>
      <c r="G212" s="13">
        <f t="shared" si="68"/>
        <v>1.0156602373887242</v>
      </c>
    </row>
    <row r="213" spans="1:12" ht="13.5" customHeight="1">
      <c r="A213" s="33" t="s">
        <v>9</v>
      </c>
      <c r="B213" s="34">
        <v>102.5</v>
      </c>
      <c r="C213" s="13">
        <f t="shared" si="66"/>
        <v>1.3847675568743778</v>
      </c>
      <c r="D213" s="12">
        <f t="shared" si="69"/>
        <v>1.0385756676557834</v>
      </c>
      <c r="E213" s="8">
        <f t="shared" si="70"/>
        <v>0.875</v>
      </c>
      <c r="F213" s="12">
        <f t="shared" si="67"/>
        <v>1.9135756676557834</v>
      </c>
      <c r="G213" s="13">
        <f t="shared" si="68"/>
        <v>1.0191357566765578</v>
      </c>
    </row>
    <row r="214" spans="1:12" ht="13.5" customHeight="1">
      <c r="A214" s="33" t="s">
        <v>10</v>
      </c>
      <c r="B214" s="34">
        <v>102.9</v>
      </c>
      <c r="C214" s="13">
        <f t="shared" si="66"/>
        <v>1.7804154302670794</v>
      </c>
      <c r="D214" s="12">
        <f t="shared" si="69"/>
        <v>1.3353115727003095</v>
      </c>
      <c r="E214" s="8">
        <f t="shared" si="70"/>
        <v>1</v>
      </c>
      <c r="F214" s="12">
        <f t="shared" si="67"/>
        <v>2.3353115727003093</v>
      </c>
      <c r="G214" s="13">
        <f t="shared" si="68"/>
        <v>1.023353115727003</v>
      </c>
    </row>
    <row r="215" spans="1:12" ht="13.5" customHeight="1">
      <c r="A215" s="33" t="s">
        <v>11</v>
      </c>
      <c r="B215" s="34">
        <v>102.4</v>
      </c>
      <c r="C215" s="13">
        <f t="shared" si="66"/>
        <v>1.2858555885262302</v>
      </c>
      <c r="D215" s="12">
        <f t="shared" si="69"/>
        <v>0.96439169139467262</v>
      </c>
      <c r="E215" s="8">
        <f t="shared" si="70"/>
        <v>1.125</v>
      </c>
      <c r="F215" s="12">
        <f t="shared" si="67"/>
        <v>2.0893916913946726</v>
      </c>
      <c r="G215" s="13">
        <f t="shared" si="68"/>
        <v>1.0208939169139468</v>
      </c>
    </row>
    <row r="216" spans="1:12" ht="13.5" customHeight="1">
      <c r="A216" s="33" t="s">
        <v>12</v>
      </c>
      <c r="B216" s="34">
        <v>102.4</v>
      </c>
      <c r="C216" s="13">
        <f t="shared" si="66"/>
        <v>1.2858555885262302</v>
      </c>
      <c r="D216" s="12">
        <f t="shared" si="69"/>
        <v>0.96439169139467262</v>
      </c>
      <c r="E216" s="8">
        <f t="shared" si="70"/>
        <v>1.25</v>
      </c>
      <c r="F216" s="12">
        <f t="shared" si="67"/>
        <v>2.2143916913946726</v>
      </c>
      <c r="G216" s="13">
        <f t="shared" si="68"/>
        <v>1.0221439169139468</v>
      </c>
    </row>
    <row r="217" spans="1:12" ht="13.5" customHeight="1">
      <c r="A217" s="33" t="s">
        <v>13</v>
      </c>
      <c r="B217" s="34">
        <v>102.2</v>
      </c>
      <c r="C217" s="13">
        <f t="shared" si="66"/>
        <v>1.0880316518298905</v>
      </c>
      <c r="D217" s="12">
        <f t="shared" si="69"/>
        <v>0.81602373887241786</v>
      </c>
      <c r="E217" s="8">
        <f t="shared" si="70"/>
        <v>1.375</v>
      </c>
      <c r="F217" s="12">
        <f t="shared" si="67"/>
        <v>2.1910237388724179</v>
      </c>
      <c r="G217" s="13">
        <f t="shared" si="68"/>
        <v>1.0219102373887241</v>
      </c>
    </row>
    <row r="218" spans="1:12" ht="13.5" customHeight="1">
      <c r="A218" s="33" t="s">
        <v>2</v>
      </c>
      <c r="B218" s="38">
        <v>102.1</v>
      </c>
      <c r="C218" s="26">
        <f t="shared" si="66"/>
        <v>0.98911968348169843</v>
      </c>
      <c r="D218" s="12">
        <f t="shared" si="69"/>
        <v>0.74183976261127382</v>
      </c>
      <c r="E218" s="8">
        <f t="shared" si="70"/>
        <v>1.5</v>
      </c>
      <c r="F218" s="12">
        <f t="shared" si="67"/>
        <v>2.2418397626112738</v>
      </c>
      <c r="G218" s="13">
        <f t="shared" si="68"/>
        <v>1.0224183976261128</v>
      </c>
    </row>
    <row r="219" spans="1:12" ht="15" customHeight="1">
      <c r="A219" s="48" t="s">
        <v>32</v>
      </c>
      <c r="B219" s="49"/>
      <c r="C219" s="49"/>
      <c r="D219" s="49"/>
      <c r="E219" s="49"/>
      <c r="F219" s="49"/>
      <c r="G219" s="50"/>
    </row>
    <row r="220" spans="1:12" ht="13.5" customHeight="1">
      <c r="A220" s="33" t="s">
        <v>4</v>
      </c>
      <c r="B220" s="41">
        <v>102.2</v>
      </c>
      <c r="C220" s="13">
        <f>((B220/$B$218)-1)*100</f>
        <v>9.7943192948091173E-2</v>
      </c>
      <c r="D220" s="12">
        <f>0.75*C220</f>
        <v>7.345739471106838E-2</v>
      </c>
      <c r="E220" s="8">
        <f>+E207</f>
        <v>0.125</v>
      </c>
      <c r="F220" s="12">
        <f>+D220+E220</f>
        <v>0.19845739471106838</v>
      </c>
      <c r="G220" s="13">
        <f t="shared" ref="G220" si="71">1+F220/100</f>
        <v>1.0019845739471107</v>
      </c>
    </row>
    <row r="221" spans="1:12" ht="13.5" customHeight="1">
      <c r="A221" s="33" t="s">
        <v>5</v>
      </c>
      <c r="B221" s="34">
        <v>102.3</v>
      </c>
      <c r="C221" s="13">
        <f t="shared" ref="C221:C231" si="72">((B221/$B$218)-1)*100</f>
        <v>0.19588638589618235</v>
      </c>
      <c r="D221" s="12">
        <f>0.75*C221</f>
        <v>0.14691478942213676</v>
      </c>
      <c r="E221" s="8">
        <f>+E208</f>
        <v>0.25</v>
      </c>
      <c r="F221" s="12">
        <f t="shared" ref="F221:F231" si="73">+D221+E221</f>
        <v>0.39691478942213676</v>
      </c>
      <c r="G221" s="13">
        <f t="shared" ref="G221:G231" si="74">1+F221/100</f>
        <v>1.0039691478942214</v>
      </c>
    </row>
    <row r="222" spans="1:12" ht="13.5" customHeight="1">
      <c r="A222" s="33" t="s">
        <v>6</v>
      </c>
      <c r="B222" s="34">
        <v>102.5</v>
      </c>
      <c r="C222" s="13">
        <f t="shared" si="72"/>
        <v>0.39177277179236469</v>
      </c>
      <c r="D222" s="12">
        <f t="shared" ref="D222:D224" si="75">0.75*C222</f>
        <v>0.29382957884427352</v>
      </c>
      <c r="E222" s="8">
        <f t="shared" ref="E222:E231" si="76">+E209</f>
        <v>0.375</v>
      </c>
      <c r="F222" s="12">
        <f t="shared" si="73"/>
        <v>0.66882957884427352</v>
      </c>
      <c r="G222" s="13">
        <f t="shared" si="74"/>
        <v>1.0066882957884427</v>
      </c>
      <c r="L222" s="42"/>
    </row>
    <row r="223" spans="1:12" ht="13.5" customHeight="1">
      <c r="A223" s="33" t="s">
        <v>7</v>
      </c>
      <c r="B223" s="34">
        <v>102.6</v>
      </c>
      <c r="C223" s="13">
        <f t="shared" si="72"/>
        <v>0.48971596474045587</v>
      </c>
      <c r="D223" s="12">
        <f t="shared" si="75"/>
        <v>0.3672869735553419</v>
      </c>
      <c r="E223" s="8">
        <f t="shared" si="76"/>
        <v>0.5</v>
      </c>
      <c r="F223" s="12">
        <f t="shared" si="73"/>
        <v>0.8672869735553419</v>
      </c>
      <c r="G223" s="13">
        <f t="shared" si="74"/>
        <v>1.0086728697355534</v>
      </c>
    </row>
    <row r="224" spans="1:12" ht="13.5" customHeight="1">
      <c r="A224" s="33" t="s">
        <v>1</v>
      </c>
      <c r="B224" s="34">
        <v>102.7</v>
      </c>
      <c r="C224" s="13">
        <f t="shared" si="72"/>
        <v>0.58765915768854704</v>
      </c>
      <c r="D224" s="12">
        <f t="shared" si="75"/>
        <v>0.44074436826641028</v>
      </c>
      <c r="E224" s="8">
        <f t="shared" si="76"/>
        <v>0.625</v>
      </c>
      <c r="F224" s="12">
        <f t="shared" si="73"/>
        <v>1.0657443682664103</v>
      </c>
      <c r="G224" s="13">
        <f t="shared" si="74"/>
        <v>1.0106574436826641</v>
      </c>
    </row>
    <row r="225" spans="1:7" ht="13.5" customHeight="1">
      <c r="A225" s="33" t="s">
        <v>8</v>
      </c>
      <c r="B225" s="34">
        <v>102.7</v>
      </c>
      <c r="C225" s="13">
        <f t="shared" si="72"/>
        <v>0.58765915768854704</v>
      </c>
      <c r="D225" s="12">
        <f>0.75*C225</f>
        <v>0.44074436826641028</v>
      </c>
      <c r="E225" s="8">
        <f t="shared" si="76"/>
        <v>0.75</v>
      </c>
      <c r="F225" s="12">
        <f t="shared" si="73"/>
        <v>1.1907443682664103</v>
      </c>
      <c r="G225" s="13">
        <f t="shared" si="74"/>
        <v>1.0119074436826641</v>
      </c>
    </row>
    <row r="226" spans="1:7" ht="13.5" customHeight="1">
      <c r="A226" s="33" t="s">
        <v>9</v>
      </c>
      <c r="B226" s="34">
        <v>102.7</v>
      </c>
      <c r="C226" s="13">
        <f t="shared" si="72"/>
        <v>0.58765915768854704</v>
      </c>
      <c r="D226" s="12">
        <f t="shared" ref="D226:D231" si="77">0.75*C226</f>
        <v>0.44074436826641028</v>
      </c>
      <c r="E226" s="8">
        <f t="shared" si="76"/>
        <v>0.875</v>
      </c>
      <c r="F226" s="12">
        <f t="shared" si="73"/>
        <v>1.3157443682664103</v>
      </c>
      <c r="G226" s="13">
        <f t="shared" si="74"/>
        <v>1.013157443682664</v>
      </c>
    </row>
    <row r="227" spans="1:7" ht="13.5" customHeight="1">
      <c r="A227" s="33" t="s">
        <v>10</v>
      </c>
      <c r="B227" s="34">
        <v>103.2</v>
      </c>
      <c r="C227" s="13">
        <f t="shared" si="72"/>
        <v>1.0773751224290029</v>
      </c>
      <c r="D227" s="12">
        <f t="shared" si="77"/>
        <v>0.80803134182175218</v>
      </c>
      <c r="E227" s="8">
        <f t="shared" si="76"/>
        <v>1</v>
      </c>
      <c r="F227" s="12">
        <f t="shared" si="73"/>
        <v>1.8080313418217522</v>
      </c>
      <c r="G227" s="13">
        <f t="shared" si="74"/>
        <v>1.0180803134182175</v>
      </c>
    </row>
    <row r="228" spans="1:7" ht="13.5" customHeight="1">
      <c r="A228" s="33" t="s">
        <v>11</v>
      </c>
      <c r="B228" s="34">
        <v>102.5</v>
      </c>
      <c r="C228" s="13">
        <f t="shared" si="72"/>
        <v>0.39177277179236469</v>
      </c>
      <c r="D228" s="12">
        <f t="shared" si="77"/>
        <v>0.29382957884427352</v>
      </c>
      <c r="E228" s="8">
        <f t="shared" si="76"/>
        <v>1.125</v>
      </c>
      <c r="F228" s="12">
        <f t="shared" si="73"/>
        <v>1.4188295788442735</v>
      </c>
      <c r="G228" s="13">
        <f t="shared" si="74"/>
        <v>1.0141882957884427</v>
      </c>
    </row>
    <row r="229" spans="1:7" ht="13.5" customHeight="1">
      <c r="A229" s="33" t="s">
        <v>12</v>
      </c>
      <c r="B229" s="34">
        <v>102.4</v>
      </c>
      <c r="C229" s="13">
        <f t="shared" si="72"/>
        <v>0.29382957884427352</v>
      </c>
      <c r="D229" s="12">
        <f t="shared" si="77"/>
        <v>0.22037218413320514</v>
      </c>
      <c r="E229" s="8">
        <f t="shared" si="76"/>
        <v>1.25</v>
      </c>
      <c r="F229" s="12">
        <f t="shared" si="73"/>
        <v>1.4703721841332051</v>
      </c>
      <c r="G229" s="13">
        <f t="shared" si="74"/>
        <v>1.014703721841332</v>
      </c>
    </row>
    <row r="230" spans="1:7" ht="13.5" customHeight="1">
      <c r="A230" s="33" t="s">
        <v>13</v>
      </c>
      <c r="B230" s="34">
        <v>102.3</v>
      </c>
      <c r="C230" s="13">
        <f t="shared" si="72"/>
        <v>0.19588638589618235</v>
      </c>
      <c r="D230" s="12">
        <f t="shared" si="77"/>
        <v>0.14691478942213676</v>
      </c>
      <c r="E230" s="8">
        <f t="shared" si="76"/>
        <v>1.375</v>
      </c>
      <c r="F230" s="12">
        <f t="shared" si="73"/>
        <v>1.5219147894221368</v>
      </c>
      <c r="G230" s="13">
        <f t="shared" si="74"/>
        <v>1.0152191478942214</v>
      </c>
    </row>
    <row r="231" spans="1:7" ht="13.5" customHeight="1">
      <c r="A231" s="33" t="s">
        <v>2</v>
      </c>
      <c r="B231" s="38">
        <v>102.5</v>
      </c>
      <c r="C231" s="26">
        <f t="shared" si="72"/>
        <v>0.39177277179236469</v>
      </c>
      <c r="D231" s="12">
        <f t="shared" si="77"/>
        <v>0.29382957884427352</v>
      </c>
      <c r="E231" s="8">
        <f t="shared" si="76"/>
        <v>1.5</v>
      </c>
      <c r="F231" s="12">
        <f t="shared" si="73"/>
        <v>1.7938295788442735</v>
      </c>
      <c r="G231" s="13">
        <f t="shared" si="74"/>
        <v>1.0179382957884426</v>
      </c>
    </row>
    <row r="232" spans="1:7" ht="13.5" customHeight="1">
      <c r="A232" s="48" t="s">
        <v>53</v>
      </c>
      <c r="B232" s="49"/>
      <c r="C232" s="49"/>
      <c r="D232" s="49"/>
      <c r="E232" s="49"/>
      <c r="F232" s="49"/>
      <c r="G232" s="50"/>
    </row>
    <row r="233" spans="1:7" ht="13.5" customHeight="1">
      <c r="A233" s="33" t="s">
        <v>4</v>
      </c>
      <c r="B233" s="41">
        <v>102.7</v>
      </c>
      <c r="C233" s="13">
        <f>((B233/$B$231)-1)*100</f>
        <v>0.19512195121951237</v>
      </c>
      <c r="D233" s="12">
        <f>0.75*C233</f>
        <v>0.14634146341463428</v>
      </c>
      <c r="E233" s="8">
        <f>+E220</f>
        <v>0.125</v>
      </c>
      <c r="F233" s="12">
        <f>+D233+E233</f>
        <v>0.27134146341463428</v>
      </c>
      <c r="G233" s="13">
        <f t="shared" ref="G233:G244" si="78">1+F233/100</f>
        <v>1.0027134146341463</v>
      </c>
    </row>
    <row r="234" spans="1:7" ht="13.5" customHeight="1">
      <c r="A234" s="33" t="s">
        <v>5</v>
      </c>
      <c r="B234" s="34">
        <v>102.5</v>
      </c>
      <c r="C234" s="13">
        <f t="shared" ref="C234:C244" si="79">((B234/$B$231)-1)*100</f>
        <v>0</v>
      </c>
      <c r="D234" s="12">
        <f>0.75*C234</f>
        <v>0</v>
      </c>
      <c r="E234" s="8">
        <f>+E221</f>
        <v>0.25</v>
      </c>
      <c r="F234" s="12">
        <f t="shared" ref="F234:F244" si="80">+D234+E234</f>
        <v>0.25</v>
      </c>
      <c r="G234" s="13">
        <f t="shared" si="78"/>
        <v>1.0024999999999999</v>
      </c>
    </row>
    <row r="235" spans="1:7" ht="13.5" customHeight="1">
      <c r="A235" s="33" t="s">
        <v>6</v>
      </c>
      <c r="B235" s="34">
        <v>102.6</v>
      </c>
      <c r="C235" s="13">
        <f t="shared" si="79"/>
        <v>9.7560975609756184E-2</v>
      </c>
      <c r="D235" s="12">
        <f t="shared" ref="D235:D236" si="81">0.75*C235</f>
        <v>7.3170731707317138E-2</v>
      </c>
      <c r="E235" s="8">
        <f t="shared" ref="E235:E244" si="82">+E222</f>
        <v>0.375</v>
      </c>
      <c r="F235" s="12">
        <f t="shared" si="80"/>
        <v>0.44817073170731714</v>
      </c>
      <c r="G235" s="13">
        <f t="shared" si="78"/>
        <v>1.0044817073170731</v>
      </c>
    </row>
    <row r="236" spans="1:7" ht="13.5" customHeight="1">
      <c r="A236" s="33" t="s">
        <v>7</v>
      </c>
      <c r="B236" s="34">
        <v>102.5</v>
      </c>
      <c r="C236" s="13">
        <f t="shared" si="79"/>
        <v>0</v>
      </c>
      <c r="D236" s="12">
        <f t="shared" si="81"/>
        <v>0</v>
      </c>
      <c r="E236" s="8">
        <f t="shared" si="82"/>
        <v>0.5</v>
      </c>
      <c r="F236" s="12">
        <f t="shared" si="80"/>
        <v>0.5</v>
      </c>
      <c r="G236" s="13">
        <f t="shared" si="78"/>
        <v>1.0049999999999999</v>
      </c>
    </row>
    <row r="237" spans="1:7" ht="13.5" customHeight="1">
      <c r="A237" s="33" t="s">
        <v>1</v>
      </c>
      <c r="B237" s="34">
        <v>102.3</v>
      </c>
      <c r="C237" s="13">
        <f t="shared" si="79"/>
        <v>-0.19512195121951237</v>
      </c>
      <c r="D237" s="12">
        <v>0</v>
      </c>
      <c r="E237" s="8">
        <f t="shared" si="82"/>
        <v>0.625</v>
      </c>
      <c r="F237" s="12">
        <f t="shared" si="80"/>
        <v>0.625</v>
      </c>
      <c r="G237" s="13">
        <f t="shared" si="78"/>
        <v>1.0062500000000001</v>
      </c>
    </row>
    <row r="238" spans="1:7" ht="13.5" customHeight="1">
      <c r="A238" s="33" t="s">
        <v>8</v>
      </c>
      <c r="B238" s="34">
        <v>102.4</v>
      </c>
      <c r="C238" s="13">
        <f t="shared" si="79"/>
        <v>-9.7560975609745082E-2</v>
      </c>
      <c r="D238" s="12">
        <v>0</v>
      </c>
      <c r="E238" s="8">
        <f t="shared" si="82"/>
        <v>0.75</v>
      </c>
      <c r="F238" s="12">
        <f t="shared" si="80"/>
        <v>0.75</v>
      </c>
      <c r="G238" s="13">
        <f t="shared" si="78"/>
        <v>1.0075000000000001</v>
      </c>
    </row>
    <row r="239" spans="1:7" ht="13.5" customHeight="1">
      <c r="A239" s="33" t="s">
        <v>9</v>
      </c>
      <c r="B239" s="34">
        <v>102.3</v>
      </c>
      <c r="C239" s="13">
        <f t="shared" si="79"/>
        <v>-0.19512195121951237</v>
      </c>
      <c r="D239" s="12">
        <v>0</v>
      </c>
      <c r="E239" s="8">
        <f t="shared" si="82"/>
        <v>0.875</v>
      </c>
      <c r="F239" s="12">
        <f t="shared" si="80"/>
        <v>0.875</v>
      </c>
      <c r="G239" s="13">
        <f t="shared" si="78"/>
        <v>1.00875</v>
      </c>
    </row>
    <row r="240" spans="1:7" ht="13.5" customHeight="1">
      <c r="A240" s="33" t="s">
        <v>10</v>
      </c>
      <c r="B240" s="34">
        <v>102.5</v>
      </c>
      <c r="C240" s="13">
        <f t="shared" si="79"/>
        <v>0</v>
      </c>
      <c r="D240" s="12">
        <f t="shared" ref="D240" si="83">0.75*C240</f>
        <v>0</v>
      </c>
      <c r="E240" s="8">
        <f t="shared" si="82"/>
        <v>1</v>
      </c>
      <c r="F240" s="12">
        <f t="shared" si="80"/>
        <v>1</v>
      </c>
      <c r="G240" s="13">
        <f t="shared" si="78"/>
        <v>1.01</v>
      </c>
    </row>
    <row r="241" spans="1:7" ht="13.5" customHeight="1">
      <c r="A241" s="33" t="s">
        <v>11</v>
      </c>
      <c r="B241" s="34">
        <v>101.9</v>
      </c>
      <c r="C241" s="13">
        <f t="shared" si="79"/>
        <v>-0.585365853658526</v>
      </c>
      <c r="D241" s="12">
        <v>0</v>
      </c>
      <c r="E241" s="8">
        <f t="shared" si="82"/>
        <v>1.125</v>
      </c>
      <c r="F241" s="12">
        <f t="shared" si="80"/>
        <v>1.125</v>
      </c>
      <c r="G241" s="13">
        <f t="shared" si="78"/>
        <v>1.01125</v>
      </c>
    </row>
    <row r="242" spans="1:7" ht="13.5" customHeight="1">
      <c r="A242" s="33" t="s">
        <v>12</v>
      </c>
      <c r="B242" s="34">
        <v>102</v>
      </c>
      <c r="C242" s="13">
        <f t="shared" si="79"/>
        <v>-0.48780487804878092</v>
      </c>
      <c r="D242" s="12">
        <v>0</v>
      </c>
      <c r="E242" s="8">
        <f t="shared" si="82"/>
        <v>1.25</v>
      </c>
      <c r="F242" s="12">
        <f t="shared" si="80"/>
        <v>1.25</v>
      </c>
      <c r="G242" s="13">
        <f t="shared" si="78"/>
        <v>1.0125</v>
      </c>
    </row>
    <row r="243" spans="1:7" ht="13.5" customHeight="1">
      <c r="A243" s="33" t="s">
        <v>13</v>
      </c>
      <c r="B243" s="34">
        <v>102</v>
      </c>
      <c r="C243" s="13">
        <f t="shared" si="79"/>
        <v>-0.48780487804878092</v>
      </c>
      <c r="D243" s="12">
        <v>0</v>
      </c>
      <c r="E243" s="8">
        <f t="shared" si="82"/>
        <v>1.375</v>
      </c>
      <c r="F243" s="12">
        <f t="shared" si="80"/>
        <v>1.375</v>
      </c>
      <c r="G243" s="13">
        <f t="shared" si="78"/>
        <v>1.0137499999999999</v>
      </c>
    </row>
    <row r="244" spans="1:7" ht="13.5" customHeight="1">
      <c r="A244" s="33" t="s">
        <v>2</v>
      </c>
      <c r="B244" s="38">
        <v>102.3</v>
      </c>
      <c r="C244" s="13">
        <f t="shared" si="79"/>
        <v>-0.19512195121951237</v>
      </c>
      <c r="D244" s="12">
        <v>0</v>
      </c>
      <c r="E244" s="8">
        <f t="shared" si="82"/>
        <v>1.5</v>
      </c>
      <c r="F244" s="12">
        <f t="shared" si="80"/>
        <v>1.5</v>
      </c>
      <c r="G244" s="13">
        <f t="shared" si="78"/>
        <v>1.0149999999999999</v>
      </c>
    </row>
    <row r="245" spans="1:7" ht="13.5" customHeight="1">
      <c r="A245" s="48" t="s">
        <v>54</v>
      </c>
      <c r="B245" s="49"/>
      <c r="C245" s="49"/>
      <c r="D245" s="49"/>
      <c r="E245" s="49"/>
      <c r="F245" s="49"/>
      <c r="G245" s="50"/>
    </row>
    <row r="246" spans="1:7" ht="13.5" customHeight="1">
      <c r="A246" s="33" t="s">
        <v>4</v>
      </c>
      <c r="B246" s="41">
        <v>102.9</v>
      </c>
      <c r="C246" s="13">
        <f>((B246/$B$244)-1)*100</f>
        <v>0.58651026392961825</v>
      </c>
      <c r="D246" s="12">
        <f>0.75*C246</f>
        <v>0.43988269794721369</v>
      </c>
      <c r="E246" s="8">
        <f>+E233</f>
        <v>0.125</v>
      </c>
      <c r="F246" s="12">
        <f>+D246+E246</f>
        <v>0.56488269794721369</v>
      </c>
      <c r="G246" s="13">
        <f t="shared" ref="G246:G257" si="84">1+F246/100</f>
        <v>1.0056488269794721</v>
      </c>
    </row>
    <row r="247" spans="1:7" ht="13.5" customHeight="1">
      <c r="A247" s="33" t="s">
        <v>5</v>
      </c>
      <c r="B247" s="34"/>
      <c r="C247" s="45">
        <f t="shared" ref="C247:C257" si="85">((B247/$B$244)-1)*100</f>
        <v>-100</v>
      </c>
      <c r="D247" s="46">
        <f t="shared" ref="D247:D257" si="86">0.75*C247</f>
        <v>-75</v>
      </c>
      <c r="E247" s="47">
        <f>+E234</f>
        <v>0.25</v>
      </c>
      <c r="F247" s="46">
        <f t="shared" ref="F247:F257" si="87">+D247+E247</f>
        <v>-74.75</v>
      </c>
      <c r="G247" s="45">
        <f t="shared" si="84"/>
        <v>0.25249999999999995</v>
      </c>
    </row>
    <row r="248" spans="1:7" ht="13.5" customHeight="1">
      <c r="A248" s="33" t="s">
        <v>6</v>
      </c>
      <c r="B248" s="34"/>
      <c r="C248" s="45">
        <f t="shared" si="85"/>
        <v>-100</v>
      </c>
      <c r="D248" s="46">
        <f t="shared" si="86"/>
        <v>-75</v>
      </c>
      <c r="E248" s="47">
        <f t="shared" ref="E248:E257" si="88">+E235</f>
        <v>0.375</v>
      </c>
      <c r="F248" s="46">
        <f t="shared" si="87"/>
        <v>-74.625</v>
      </c>
      <c r="G248" s="45">
        <f t="shared" si="84"/>
        <v>0.25375000000000003</v>
      </c>
    </row>
    <row r="249" spans="1:7" ht="13.5" customHeight="1">
      <c r="A249" s="33" t="s">
        <v>7</v>
      </c>
      <c r="B249" s="34"/>
      <c r="C249" s="45">
        <f t="shared" si="85"/>
        <v>-100</v>
      </c>
      <c r="D249" s="46">
        <f t="shared" si="86"/>
        <v>-75</v>
      </c>
      <c r="E249" s="47">
        <f t="shared" si="88"/>
        <v>0.5</v>
      </c>
      <c r="F249" s="46">
        <f t="shared" si="87"/>
        <v>-74.5</v>
      </c>
      <c r="G249" s="45">
        <f t="shared" si="84"/>
        <v>0.255</v>
      </c>
    </row>
    <row r="250" spans="1:7" ht="13.5" customHeight="1">
      <c r="A250" s="33" t="s">
        <v>1</v>
      </c>
      <c r="B250" s="34"/>
      <c r="C250" s="45">
        <f t="shared" si="85"/>
        <v>-100</v>
      </c>
      <c r="D250" s="46">
        <f t="shared" si="86"/>
        <v>-75</v>
      </c>
      <c r="E250" s="47">
        <f t="shared" si="88"/>
        <v>0.625</v>
      </c>
      <c r="F250" s="46">
        <f t="shared" si="87"/>
        <v>-74.375</v>
      </c>
      <c r="G250" s="45">
        <f t="shared" si="84"/>
        <v>0.25624999999999998</v>
      </c>
    </row>
    <row r="251" spans="1:7" ht="13.5" customHeight="1">
      <c r="A251" s="33" t="s">
        <v>8</v>
      </c>
      <c r="B251" s="34"/>
      <c r="C251" s="45">
        <f t="shared" si="85"/>
        <v>-100</v>
      </c>
      <c r="D251" s="46">
        <f t="shared" si="86"/>
        <v>-75</v>
      </c>
      <c r="E251" s="47">
        <f t="shared" si="88"/>
        <v>0.75</v>
      </c>
      <c r="F251" s="46">
        <f t="shared" si="87"/>
        <v>-74.25</v>
      </c>
      <c r="G251" s="45">
        <f t="shared" si="84"/>
        <v>0.25749999999999995</v>
      </c>
    </row>
    <row r="252" spans="1:7" ht="13.5" customHeight="1">
      <c r="A252" s="33" t="s">
        <v>9</v>
      </c>
      <c r="B252" s="34"/>
      <c r="C252" s="45">
        <f t="shared" si="85"/>
        <v>-100</v>
      </c>
      <c r="D252" s="46">
        <f t="shared" si="86"/>
        <v>-75</v>
      </c>
      <c r="E252" s="47">
        <f t="shared" si="88"/>
        <v>0.875</v>
      </c>
      <c r="F252" s="46">
        <f t="shared" si="87"/>
        <v>-74.125</v>
      </c>
      <c r="G252" s="45">
        <f t="shared" si="84"/>
        <v>0.25875000000000004</v>
      </c>
    </row>
    <row r="253" spans="1:7" ht="13.5" customHeight="1">
      <c r="A253" s="33" t="s">
        <v>10</v>
      </c>
      <c r="B253" s="34"/>
      <c r="C253" s="45">
        <f t="shared" si="85"/>
        <v>-100</v>
      </c>
      <c r="D253" s="46">
        <f t="shared" si="86"/>
        <v>-75</v>
      </c>
      <c r="E253" s="47">
        <f t="shared" si="88"/>
        <v>1</v>
      </c>
      <c r="F253" s="46">
        <f t="shared" si="87"/>
        <v>-74</v>
      </c>
      <c r="G253" s="45">
        <f t="shared" si="84"/>
        <v>0.26</v>
      </c>
    </row>
    <row r="254" spans="1:7" ht="13.5" customHeight="1">
      <c r="A254" s="33" t="s">
        <v>11</v>
      </c>
      <c r="B254" s="34"/>
      <c r="C254" s="45">
        <f t="shared" si="85"/>
        <v>-100</v>
      </c>
      <c r="D254" s="46">
        <f t="shared" si="86"/>
        <v>-75</v>
      </c>
      <c r="E254" s="47">
        <f t="shared" si="88"/>
        <v>1.125</v>
      </c>
      <c r="F254" s="46">
        <f t="shared" si="87"/>
        <v>-73.875</v>
      </c>
      <c r="G254" s="45">
        <f t="shared" si="84"/>
        <v>0.26124999999999998</v>
      </c>
    </row>
    <row r="255" spans="1:7" ht="13.5" customHeight="1">
      <c r="A255" s="33" t="s">
        <v>12</v>
      </c>
      <c r="B255" s="34"/>
      <c r="C255" s="45">
        <f t="shared" si="85"/>
        <v>-100</v>
      </c>
      <c r="D255" s="46">
        <f t="shared" si="86"/>
        <v>-75</v>
      </c>
      <c r="E255" s="47">
        <f t="shared" si="88"/>
        <v>1.25</v>
      </c>
      <c r="F255" s="46">
        <f t="shared" si="87"/>
        <v>-73.75</v>
      </c>
      <c r="G255" s="45">
        <f t="shared" si="84"/>
        <v>0.26249999999999996</v>
      </c>
    </row>
    <row r="256" spans="1:7" ht="13.5" customHeight="1">
      <c r="A256" s="33" t="s">
        <v>13</v>
      </c>
      <c r="B256" s="34"/>
      <c r="C256" s="45">
        <f t="shared" si="85"/>
        <v>-100</v>
      </c>
      <c r="D256" s="46">
        <f t="shared" si="86"/>
        <v>-75</v>
      </c>
      <c r="E256" s="47">
        <f t="shared" si="88"/>
        <v>1.375</v>
      </c>
      <c r="F256" s="46">
        <f t="shared" si="87"/>
        <v>-73.625</v>
      </c>
      <c r="G256" s="45">
        <f t="shared" si="84"/>
        <v>0.26375000000000004</v>
      </c>
    </row>
    <row r="257" spans="1:12" ht="13.5" customHeight="1">
      <c r="A257" s="33" t="s">
        <v>2</v>
      </c>
      <c r="B257" s="38"/>
      <c r="C257" s="45">
        <f t="shared" si="85"/>
        <v>-100</v>
      </c>
      <c r="D257" s="46">
        <f t="shared" si="86"/>
        <v>-75</v>
      </c>
      <c r="E257" s="47">
        <f t="shared" si="88"/>
        <v>1.5</v>
      </c>
      <c r="F257" s="46">
        <f t="shared" si="87"/>
        <v>-73.5</v>
      </c>
      <c r="G257" s="45">
        <f t="shared" si="84"/>
        <v>0.26500000000000001</v>
      </c>
    </row>
    <row r="258" spans="1:12" ht="60" customHeight="1">
      <c r="A258" s="68" t="s">
        <v>31</v>
      </c>
      <c r="B258" s="68"/>
      <c r="C258" s="68"/>
      <c r="D258" s="68"/>
      <c r="E258" s="68"/>
      <c r="F258" s="68"/>
      <c r="G258" s="68"/>
      <c r="L258" s="42"/>
    </row>
    <row r="259" spans="1:12">
      <c r="D259" s="43"/>
      <c r="F259" s="43"/>
    </row>
    <row r="260" spans="1:12">
      <c r="D260" s="43"/>
      <c r="F260" s="43"/>
    </row>
    <row r="261" spans="1:12">
      <c r="D261" s="43"/>
      <c r="F261" s="43"/>
      <c r="I261" s="43"/>
      <c r="J261" s="29"/>
    </row>
    <row r="262" spans="1:12" ht="12.75" customHeight="1">
      <c r="C262" s="44"/>
      <c r="D262" s="43"/>
      <c r="F262" s="43"/>
    </row>
    <row r="263" spans="1:12">
      <c r="D263" s="43"/>
      <c r="F263" s="43"/>
      <c r="G263" s="29"/>
    </row>
    <row r="264" spans="1:12" ht="12.75" customHeight="1">
      <c r="D264" s="43"/>
      <c r="F264" s="43"/>
    </row>
    <row r="265" spans="1:12">
      <c r="D265" s="43"/>
      <c r="F265" s="43"/>
    </row>
    <row r="266" spans="1:12">
      <c r="F266" s="43"/>
    </row>
  </sheetData>
  <mergeCells count="30">
    <mergeCell ref="A258:G258"/>
    <mergeCell ref="A2:A5"/>
    <mergeCell ref="B3:B4"/>
    <mergeCell ref="C3:C4"/>
    <mergeCell ref="D3:D4"/>
    <mergeCell ref="E3:E4"/>
    <mergeCell ref="A6:G6"/>
    <mergeCell ref="A206:G206"/>
    <mergeCell ref="A76:G76"/>
    <mergeCell ref="A89:G89"/>
    <mergeCell ref="A141:G141"/>
    <mergeCell ref="A102:G102"/>
    <mergeCell ref="A193:G193"/>
    <mergeCell ref="A219:G219"/>
    <mergeCell ref="A128:G128"/>
    <mergeCell ref="A1:G1"/>
    <mergeCell ref="B2:C2"/>
    <mergeCell ref="D2:G2"/>
    <mergeCell ref="F3:G3"/>
    <mergeCell ref="A63:G63"/>
    <mergeCell ref="A11:G11"/>
    <mergeCell ref="A50:G50"/>
    <mergeCell ref="A24:G24"/>
    <mergeCell ref="A37:G37"/>
    <mergeCell ref="A245:G245"/>
    <mergeCell ref="A115:G115"/>
    <mergeCell ref="A180:G180"/>
    <mergeCell ref="A154:G154"/>
    <mergeCell ref="A167:G167"/>
    <mergeCell ref="A232:G232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AFOSHEET</vt:lpstr>
      <vt:lpstr>tabella</vt:lpstr>
    </vt:vector>
  </TitlesOfParts>
  <Company>Confindustria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Documento trovato</dc:title>
  <dc:creator>GDeCaprariis</dc:creator>
  <cp:lastModifiedBy>Francesco Cotini</cp:lastModifiedBy>
  <cp:lastPrinted>2014-12-12T16:39:59Z</cp:lastPrinted>
  <dcterms:created xsi:type="dcterms:W3CDTF">2001-07-17T15:58:39Z</dcterms:created>
  <dcterms:modified xsi:type="dcterms:W3CDTF">2021-02-22T15:30:58Z</dcterms:modified>
</cp:coreProperties>
</file>